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27084e00262a70f/8uren 2025/WV Master ^0 Work/"/>
    </mc:Choice>
  </mc:AlternateContent>
  <xr:revisionPtr revIDLastSave="0" documentId="8_{B801E612-CF63-4665-AE0A-02D9ABA3AF84}" xr6:coauthVersionLast="47" xr6:coauthVersionMax="47" xr10:uidLastSave="{00000000-0000-0000-0000-000000000000}"/>
  <workbookProtection workbookAlgorithmName="SHA-512" workbookHashValue="Bw0T+krMqG0u8LShCK/gcqBNLjOFNAnhGARvzw4tu76KkA8EAzJ0Q9LVgu91ukPl34RNM9v0olAjldx9CW2SNA==" workbookSaltValue="im0bC9LiNxISNNqrXmMuOA==" workbookSpinCount="100000" lockStructure="1"/>
  <bookViews>
    <workbookView xWindow="-108" yWindow="-108" windowWidth="23256" windowHeight="12456" xr2:uid="{00000000-000D-0000-FFFF-FFFF00000000}"/>
  </bookViews>
  <sheets>
    <sheet name="Wedstrijdverklaring" sheetId="13" r:id="rId1"/>
    <sheet name="Rakkenoverzicht" sheetId="17" r:id="rId2"/>
    <sheet name="VnNr" sheetId="10" state="hidden" r:id="rId3"/>
  </sheets>
  <definedNames>
    <definedName name="Bootnaam">Wedstrijdverklaring!$E$2:$E$3</definedName>
    <definedName name="EersteRonding">Wedstrijdverklaring!$D$9</definedName>
    <definedName name="ExternalData_1" localSheetId="2" hidden="1">VnNr!$A$1:$B$375</definedName>
    <definedName name="ExternalData_2" localSheetId="2" hidden="1">VnNr!$D$1:$E$67</definedName>
    <definedName name="ExternalData_3" localSheetId="2" hidden="1">VnNr!$G$1:$H$130</definedName>
    <definedName name="ExternalData_4" localSheetId="2" hidden="1">VnNr!$J$1:$S$44</definedName>
    <definedName name="Filename" localSheetId="2">VnNr!#REF!</definedName>
    <definedName name="Filename">VnNr!$T$1</definedName>
    <definedName name="FromArray_1">_xlfn.ANCHORARRAY(VnNr!#REF!)</definedName>
    <definedName name="LocalFolder">VnNr!$V$6</definedName>
    <definedName name="Rak">Wedstrijdverklaring!$C$9</definedName>
    <definedName name="Startplaats">Wedstrijdverklaring!$E$4</definedName>
    <definedName name="Startplaatsen">Start[Merkteken]</definedName>
    <definedName name="Starttijd">Wedstrijdverklaring!$D$8</definedName>
    <definedName name="Wedstrijdnummer">Wedstrijdverklaring!$E$3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0" l="1" a="1"/>
  <c r="U6" i="10" s="1"/>
  <c r="V6" i="10" s="1"/>
  <c r="E8" i="13"/>
  <c r="E9" i="13" s="1" a="1"/>
  <c r="E9" i="13" s="1"/>
  <c r="G8" i="13" a="1"/>
  <c r="G8" i="13" s="1"/>
  <c r="H8" i="13"/>
  <c r="B10" i="13"/>
  <c r="F10" i="13" a="1"/>
  <c r="F10" i="13" s="1"/>
  <c r="G10" i="13" a="1"/>
  <c r="G10" i="13" s="1"/>
  <c r="B11" i="13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F11" i="13" a="1"/>
  <c r="F11" i="13" s="1"/>
  <c r="G11" i="13" a="1"/>
  <c r="G11" i="13" s="1"/>
  <c r="F12" i="13" a="1"/>
  <c r="F12" i="13" s="1"/>
  <c r="G12" i="13" a="1"/>
  <c r="G12" i="13" s="1"/>
  <c r="H12" i="13" a="1"/>
  <c r="H12" i="13" s="1"/>
  <c r="F13" i="13" a="1"/>
  <c r="F13" i="13" s="1"/>
  <c r="G13" i="13" a="1"/>
  <c r="G13" i="13" s="1"/>
  <c r="H13" i="13" a="1"/>
  <c r="H13" i="13" s="1"/>
  <c r="F14" i="13" a="1"/>
  <c r="F14" i="13" s="1"/>
  <c r="G14" i="13" a="1"/>
  <c r="G14" i="13" s="1"/>
  <c r="H14" i="13" a="1"/>
  <c r="H14" i="13" s="1"/>
  <c r="F15" i="13" a="1"/>
  <c r="F15" i="13" s="1"/>
  <c r="G15" i="13" a="1"/>
  <c r="G15" i="13" s="1"/>
  <c r="H15" i="13" a="1"/>
  <c r="H15" i="13" s="1"/>
  <c r="F16" i="13" a="1"/>
  <c r="F16" i="13" s="1"/>
  <c r="G16" i="13" a="1"/>
  <c r="G16" i="13" s="1"/>
  <c r="H16" i="13" a="1"/>
  <c r="H16" i="13" s="1"/>
  <c r="F17" i="13" a="1"/>
  <c r="F17" i="13" s="1"/>
  <c r="G17" i="13" a="1"/>
  <c r="G17" i="13" s="1"/>
  <c r="H17" i="13" a="1"/>
  <c r="H17" i="13" s="1"/>
  <c r="F18" i="13" a="1"/>
  <c r="F18" i="13" s="1"/>
  <c r="G18" i="13" a="1"/>
  <c r="G18" i="13" s="1"/>
  <c r="H18" i="13" a="1"/>
  <c r="H18" i="13" s="1"/>
  <c r="F19" i="13" a="1"/>
  <c r="F19" i="13" s="1"/>
  <c r="G19" i="13" a="1"/>
  <c r="G19" i="13" s="1"/>
  <c r="H19" i="13" a="1"/>
  <c r="H19" i="13" s="1"/>
  <c r="F20" i="13" a="1"/>
  <c r="F20" i="13" s="1"/>
  <c r="G20" i="13" a="1"/>
  <c r="G20" i="13" s="1"/>
  <c r="H20" i="13" a="1"/>
  <c r="H20" i="13" s="1"/>
  <c r="F21" i="13" a="1"/>
  <c r="F21" i="13" s="1"/>
  <c r="G21" i="13" a="1"/>
  <c r="G21" i="13" s="1"/>
  <c r="H21" i="13" a="1"/>
  <c r="H21" i="13" s="1"/>
  <c r="F22" i="13" a="1"/>
  <c r="F22" i="13" s="1"/>
  <c r="G22" i="13" a="1"/>
  <c r="G22" i="13" s="1"/>
  <c r="H22" i="13" a="1"/>
  <c r="H22" i="13" s="1"/>
  <c r="F23" i="13" a="1"/>
  <c r="F23" i="13" s="1"/>
  <c r="G23" i="13" a="1"/>
  <c r="G23" i="13" s="1"/>
  <c r="H23" i="13" a="1"/>
  <c r="H23" i="13" s="1"/>
  <c r="F24" i="13" a="1"/>
  <c r="F24" i="13" s="1"/>
  <c r="G24" i="13" a="1"/>
  <c r="G24" i="13" s="1"/>
  <c r="H24" i="13" a="1"/>
  <c r="H24" i="13" s="1"/>
  <c r="F25" i="13" a="1"/>
  <c r="F25" i="13" s="1"/>
  <c r="G25" i="13" a="1"/>
  <c r="G25" i="13" s="1"/>
  <c r="H25" i="13" a="1"/>
  <c r="H25" i="13" s="1"/>
  <c r="F26" i="13" a="1"/>
  <c r="F26" i="13" s="1"/>
  <c r="G26" i="13" a="1"/>
  <c r="G26" i="13" s="1"/>
  <c r="H26" i="13" a="1"/>
  <c r="H26" i="13" s="1"/>
  <c r="F27" i="13" a="1"/>
  <c r="F27" i="13" s="1"/>
  <c r="G27" i="13" a="1"/>
  <c r="G27" i="13" s="1"/>
  <c r="H27" i="13" a="1"/>
  <c r="H27" i="13" s="1"/>
  <c r="F28" i="13" a="1"/>
  <c r="F28" i="13" s="1"/>
  <c r="G28" i="13" a="1"/>
  <c r="G28" i="13" s="1"/>
  <c r="H28" i="13" a="1"/>
  <c r="H28" i="13" s="1"/>
  <c r="F29" i="13" a="1"/>
  <c r="F29" i="13" s="1"/>
  <c r="G29" i="13" a="1"/>
  <c r="G29" i="13" s="1"/>
  <c r="H29" i="13" a="1"/>
  <c r="H29" i="13" s="1"/>
  <c r="F30" i="13" a="1"/>
  <c r="F30" i="13" s="1"/>
  <c r="G30" i="13" a="1"/>
  <c r="G30" i="13" s="1"/>
  <c r="H30" i="13" a="1"/>
  <c r="H30" i="13" s="1"/>
  <c r="F31" i="13" a="1"/>
  <c r="F31" i="13" s="1"/>
  <c r="G31" i="13" a="1"/>
  <c r="G31" i="13" s="1"/>
  <c r="H31" i="13" a="1"/>
  <c r="H31" i="13" s="1"/>
  <c r="F32" i="13" a="1"/>
  <c r="F32" i="13" s="1"/>
  <c r="G32" i="13" a="1"/>
  <c r="G32" i="13" s="1"/>
  <c r="H32" i="13" a="1"/>
  <c r="H32" i="13" s="1"/>
  <c r="F33" i="13" a="1"/>
  <c r="F33" i="13" s="1"/>
  <c r="G33" i="13" a="1"/>
  <c r="G33" i="13" s="1"/>
  <c r="H33" i="13" a="1"/>
  <c r="H33" i="13" s="1"/>
  <c r="F34" i="13" a="1"/>
  <c r="F34" i="13" s="1"/>
  <c r="G34" i="13" a="1"/>
  <c r="G34" i="13" s="1"/>
  <c r="H34" i="13" a="1"/>
  <c r="H34" i="13" s="1"/>
  <c r="F35" i="13" a="1"/>
  <c r="F35" i="13" s="1"/>
  <c r="G35" i="13" a="1"/>
  <c r="G35" i="13" s="1"/>
  <c r="H35" i="13" a="1"/>
  <c r="H35" i="13" s="1"/>
  <c r="F36" i="13" a="1"/>
  <c r="F36" i="13" s="1"/>
  <c r="G36" i="13" a="1"/>
  <c r="G36" i="13" s="1"/>
  <c r="H36" i="13" a="1"/>
  <c r="H36" i="13" s="1"/>
  <c r="F37" i="13" a="1"/>
  <c r="F37" i="13" s="1"/>
  <c r="G37" i="13" a="1"/>
  <c r="G37" i="13" s="1"/>
  <c r="H37" i="13" a="1"/>
  <c r="H37" i="13" s="1"/>
  <c r="F38" i="13" a="1"/>
  <c r="F38" i="13" s="1"/>
  <c r="G38" i="13" a="1"/>
  <c r="G38" i="13" s="1"/>
  <c r="H38" i="13" a="1"/>
  <c r="H38" i="13" s="1"/>
  <c r="F39" i="13" a="1"/>
  <c r="F39" i="13" s="1"/>
  <c r="G39" i="13" a="1"/>
  <c r="G39" i="13" s="1"/>
  <c r="H39" i="13" a="1"/>
  <c r="H39" i="13" s="1"/>
  <c r="F40" i="13" a="1"/>
  <c r="F40" i="13" s="1"/>
  <c r="G40" i="13" a="1"/>
  <c r="G40" i="13" s="1"/>
  <c r="H40" i="13" a="1"/>
  <c r="H40" i="13" s="1"/>
  <c r="F41" i="13" a="1"/>
  <c r="F41" i="13" s="1"/>
  <c r="G41" i="13" a="1"/>
  <c r="G41" i="13" s="1"/>
  <c r="H41" i="13" a="1"/>
  <c r="H41" i="13" s="1"/>
  <c r="F42" i="13" a="1"/>
  <c r="F42" i="13" s="1"/>
  <c r="G42" i="13" a="1"/>
  <c r="G42" i="13" s="1"/>
  <c r="H42" i="13" a="1"/>
  <c r="H42" i="13" s="1"/>
  <c r="F43" i="13" a="1"/>
  <c r="F43" i="13" s="1"/>
  <c r="G43" i="13" a="1"/>
  <c r="G43" i="13" s="1"/>
  <c r="H43" i="13" a="1"/>
  <c r="H43" i="13" s="1"/>
  <c r="F44" i="13" a="1"/>
  <c r="F44" i="13" s="1"/>
  <c r="G44" i="13" a="1"/>
  <c r="G44" i="13" s="1"/>
  <c r="H44" i="13" a="1"/>
  <c r="H44" i="13" s="1"/>
  <c r="F45" i="13" a="1"/>
  <c r="F45" i="13" s="1"/>
  <c r="G45" i="13" a="1"/>
  <c r="G45" i="13" s="1"/>
  <c r="H45" i="13" a="1"/>
  <c r="H45" i="13" s="1"/>
  <c r="F46" i="13" a="1"/>
  <c r="F46" i="13" s="1"/>
  <c r="G46" i="13" a="1"/>
  <c r="G46" i="13" s="1"/>
  <c r="H46" i="13" a="1"/>
  <c r="H46" i="13" s="1"/>
  <c r="F47" i="13" a="1"/>
  <c r="F47" i="13" s="1"/>
  <c r="G47" i="13" a="1"/>
  <c r="G47" i="13" s="1"/>
  <c r="H47" i="13" a="1"/>
  <c r="H47" i="13" s="1"/>
  <c r="F48" i="13" a="1"/>
  <c r="F48" i="13" s="1"/>
  <c r="G48" i="13" a="1"/>
  <c r="G48" i="13" s="1"/>
  <c r="H48" i="13" a="1"/>
  <c r="H48" i="13" s="1"/>
  <c r="F49" i="13" a="1"/>
  <c r="F49" i="13" s="1"/>
  <c r="G49" i="13" a="1"/>
  <c r="G49" i="13" s="1"/>
  <c r="H49" i="13" a="1"/>
  <c r="H49" i="13" s="1"/>
  <c r="F50" i="13" a="1"/>
  <c r="F50" i="13" s="1"/>
  <c r="G50" i="13" a="1"/>
  <c r="G50" i="13" s="1"/>
  <c r="H50" i="13" a="1"/>
  <c r="H50" i="13" s="1"/>
  <c r="F51" i="13" a="1"/>
  <c r="F51" i="13" s="1"/>
  <c r="G51" i="13" a="1"/>
  <c r="G51" i="13" s="1"/>
  <c r="H51" i="13" a="1"/>
  <c r="H51" i="13" s="1"/>
  <c r="F52" i="13" a="1"/>
  <c r="F52" i="13" s="1"/>
  <c r="G52" i="13" a="1"/>
  <c r="G52" i="13" s="1"/>
  <c r="H52" i="13" a="1"/>
  <c r="H52" i="13" s="1"/>
  <c r="F53" i="13" a="1"/>
  <c r="F53" i="13" s="1"/>
  <c r="G53" i="13" a="1"/>
  <c r="G53" i="13" s="1"/>
  <c r="H53" i="13" a="1"/>
  <c r="H53" i="13" s="1"/>
  <c r="F54" i="13" a="1"/>
  <c r="F54" i="13" s="1"/>
  <c r="G54" i="13" a="1"/>
  <c r="G54" i="13" s="1"/>
  <c r="H54" i="13" a="1"/>
  <c r="H54" i="13" s="1"/>
  <c r="F55" i="13" a="1"/>
  <c r="F55" i="13" s="1"/>
  <c r="G55" i="13" a="1"/>
  <c r="G55" i="13" s="1"/>
  <c r="H55" i="13" a="1"/>
  <c r="H55" i="13" s="1"/>
  <c r="F56" i="13" a="1"/>
  <c r="F56" i="13" s="1"/>
  <c r="G56" i="13" a="1"/>
  <c r="G56" i="13" s="1"/>
  <c r="H56" i="13" a="1"/>
  <c r="H56" i="13" s="1"/>
  <c r="F57" i="13" a="1"/>
  <c r="F57" i="13" s="1"/>
  <c r="G57" i="13" a="1"/>
  <c r="G57" i="13" s="1"/>
  <c r="H57" i="13" a="1"/>
  <c r="H57" i="13" s="1"/>
  <c r="F58" i="13" a="1"/>
  <c r="F58" i="13" s="1"/>
  <c r="G58" i="13" a="1"/>
  <c r="G58" i="13" s="1"/>
  <c r="H58" i="13" a="1"/>
  <c r="H58" i="13" s="1"/>
  <c r="F59" i="13" a="1"/>
  <c r="F59" i="13" s="1"/>
  <c r="G59" i="13" a="1"/>
  <c r="G59" i="13" s="1"/>
  <c r="H59" i="13" a="1"/>
  <c r="H59" i="13" s="1"/>
  <c r="F60" i="13" a="1"/>
  <c r="F60" i="13" s="1"/>
  <c r="G60" i="13" a="1"/>
  <c r="G60" i="13" s="1"/>
  <c r="H60" i="13" a="1"/>
  <c r="H60" i="13" s="1"/>
  <c r="F61" i="13" a="1"/>
  <c r="F61" i="13" s="1"/>
  <c r="G61" i="13" a="1"/>
  <c r="G61" i="13" s="1"/>
  <c r="H61" i="13" a="1"/>
  <c r="H61" i="13" s="1"/>
  <c r="F62" i="13" a="1"/>
  <c r="F62" i="13" s="1"/>
  <c r="G62" i="13" a="1"/>
  <c r="G62" i="13" s="1"/>
  <c r="H62" i="13" a="1"/>
  <c r="H62" i="13" s="1"/>
  <c r="F63" i="13" a="1"/>
  <c r="F63" i="13" s="1"/>
  <c r="G63" i="13" a="1"/>
  <c r="G63" i="13" s="1"/>
  <c r="H63" i="13" a="1"/>
  <c r="H63" i="13" s="1"/>
  <c r="F64" i="13" a="1"/>
  <c r="F64" i="13" s="1"/>
  <c r="G64" i="13" a="1"/>
  <c r="G64" i="13" s="1"/>
  <c r="H64" i="13" a="1"/>
  <c r="H64" i="13" s="1"/>
  <c r="F65" i="13" a="1"/>
  <c r="F65" i="13" s="1"/>
  <c r="G65" i="13" a="1"/>
  <c r="G65" i="13" s="1"/>
  <c r="H65" i="13" a="1"/>
  <c r="H65" i="13" s="1"/>
  <c r="F66" i="13" a="1"/>
  <c r="F66" i="13" s="1"/>
  <c r="G66" i="13" a="1"/>
  <c r="G66" i="13" s="1"/>
  <c r="H66" i="13" a="1"/>
  <c r="H66" i="13" s="1"/>
  <c r="F67" i="13" a="1"/>
  <c r="F67" i="13" s="1"/>
  <c r="G67" i="13" a="1"/>
  <c r="G67" i="13" s="1"/>
  <c r="H67" i="13" a="1"/>
  <c r="H67" i="13" s="1"/>
  <c r="F68" i="13" a="1"/>
  <c r="F68" i="13" s="1"/>
  <c r="G68" i="13" a="1"/>
  <c r="G68" i="13" s="1"/>
  <c r="H68" i="13" a="1"/>
  <c r="H68" i="13" s="1"/>
  <c r="F69" i="13" a="1"/>
  <c r="F69" i="13" s="1"/>
  <c r="G69" i="13" a="1"/>
  <c r="G69" i="13" s="1"/>
  <c r="H69" i="13" a="1"/>
  <c r="H69" i="13" s="1"/>
  <c r="F70" i="13" a="1"/>
  <c r="F70" i="13" s="1"/>
  <c r="G70" i="13" a="1"/>
  <c r="G70" i="13" s="1"/>
  <c r="H70" i="13" a="1"/>
  <c r="H70" i="13" s="1"/>
  <c r="F71" i="13" a="1"/>
  <c r="F71" i="13" s="1"/>
  <c r="G71" i="13" a="1"/>
  <c r="G71" i="13" s="1"/>
  <c r="H71" i="13" a="1"/>
  <c r="H71" i="13" s="1"/>
  <c r="F72" i="13" a="1"/>
  <c r="F72" i="13" s="1"/>
  <c r="G72" i="13" a="1"/>
  <c r="G72" i="13" s="1"/>
  <c r="H72" i="13" a="1"/>
  <c r="H72" i="13" s="1"/>
  <c r="F73" i="13" a="1"/>
  <c r="F73" i="13" s="1"/>
  <c r="G73" i="13" a="1"/>
  <c r="G73" i="13" s="1"/>
  <c r="H73" i="13" a="1"/>
  <c r="H73" i="13" s="1"/>
  <c r="F74" i="13" a="1"/>
  <c r="F74" i="13" s="1"/>
  <c r="G74" i="13" a="1"/>
  <c r="G74" i="13" s="1"/>
  <c r="H74" i="13" a="1"/>
  <c r="H74" i="13" s="1"/>
  <c r="F75" i="13" a="1"/>
  <c r="F75" i="13" s="1"/>
  <c r="G75" i="13" a="1"/>
  <c r="G75" i="13" s="1"/>
  <c r="H75" i="13" a="1"/>
  <c r="H75" i="13" s="1"/>
  <c r="F76" i="13" a="1"/>
  <c r="F76" i="13" s="1"/>
  <c r="G76" i="13" a="1"/>
  <c r="G76" i="13" s="1"/>
  <c r="H76" i="13" a="1"/>
  <c r="H76" i="13" s="1"/>
  <c r="F77" i="13" a="1"/>
  <c r="F77" i="13" s="1"/>
  <c r="G77" i="13" a="1"/>
  <c r="G77" i="13" s="1"/>
  <c r="H77" i="13" a="1"/>
  <c r="H77" i="13" s="1"/>
  <c r="F78" i="13" a="1"/>
  <c r="F78" i="13" s="1"/>
  <c r="G78" i="13" a="1"/>
  <c r="G78" i="13" s="1"/>
  <c r="H78" i="13" a="1"/>
  <c r="H78" i="13" s="1"/>
  <c r="R9" i="13" l="1" a="1"/>
  <c r="R9" i="13" s="1"/>
  <c r="G9" i="13" a="1"/>
  <c r="G9" i="13" s="1"/>
  <c r="E5" i="13" s="1"/>
  <c r="E6" i="13" s="1"/>
  <c r="F9" i="13" a="1"/>
  <c r="F9" i="13" s="1"/>
  <c r="H9" i="13" l="1" a="1"/>
  <c r="H9" i="13" s="1"/>
  <c r="R10" i="13" a="1"/>
  <c r="R10" i="13" s="1"/>
  <c r="E10" i="13" a="1"/>
  <c r="E10" i="13" s="1"/>
  <c r="H10" i="13" s="1" a="1"/>
  <c r="H10" i="13" s="1"/>
  <c r="E11" i="13" l="1" a="1"/>
  <c r="E11" i="13" s="1"/>
  <c r="H11" i="13" s="1" a="1"/>
  <c r="H11" i="13" s="1"/>
  <c r="R11" i="13" a="1"/>
  <c r="R11" i="13" s="1"/>
  <c r="E12" i="13" l="1" a="1"/>
  <c r="E12" i="13" s="1"/>
  <c r="R12" i="13" a="1"/>
  <c r="R12" i="13" s="1"/>
  <c r="E13" i="13" l="1" a="1"/>
  <c r="E13" i="13" s="1"/>
  <c r="R13" i="13" a="1"/>
  <c r="R13" i="13" s="1"/>
  <c r="E14" i="13" l="1" a="1"/>
  <c r="E14" i="13" s="1"/>
  <c r="R14" i="13" a="1"/>
  <c r="R14" i="13" s="1"/>
  <c r="R15" i="13" l="1" a="1"/>
  <c r="R15" i="13" s="1"/>
  <c r="E15" i="13" a="1"/>
  <c r="E15" i="13" s="1"/>
  <c r="E16" i="13" l="1" a="1"/>
  <c r="E16" i="13" s="1"/>
  <c r="R16" i="13" a="1"/>
  <c r="R16" i="13" s="1"/>
  <c r="E17" i="13" l="1" a="1"/>
  <c r="E17" i="13" s="1"/>
  <c r="R17" i="13" a="1"/>
  <c r="R17" i="13" s="1"/>
  <c r="R18" i="13" l="1" a="1"/>
  <c r="R18" i="13" s="1"/>
  <c r="E18" i="13" a="1"/>
  <c r="E18" i="13" s="1"/>
  <c r="E19" i="13" l="1" a="1"/>
  <c r="E19" i="13" s="1"/>
  <c r="R19" i="13" a="1"/>
  <c r="R19" i="13" s="1"/>
  <c r="E20" i="13" l="1" a="1"/>
  <c r="E20" i="13" s="1"/>
  <c r="R20" i="13" a="1"/>
  <c r="R20" i="13" s="1"/>
  <c r="R21" i="13" l="1" a="1"/>
  <c r="R21" i="13" s="1"/>
  <c r="E21" i="13" a="1"/>
  <c r="E21" i="13" s="1"/>
  <c r="R22" i="13" l="1" a="1"/>
  <c r="R22" i="13" s="1"/>
  <c r="E22" i="13" a="1"/>
  <c r="E22" i="13" s="1"/>
  <c r="R23" i="13" l="1" a="1"/>
  <c r="R23" i="13" s="1"/>
  <c r="E23" i="13" a="1"/>
  <c r="E23" i="13" s="1"/>
  <c r="E24" i="13" l="1" a="1"/>
  <c r="E24" i="13" s="1"/>
  <c r="R24" i="13" a="1"/>
  <c r="R24" i="13" s="1"/>
  <c r="E25" i="13" l="1" a="1"/>
  <c r="E25" i="13" s="1"/>
  <c r="R25" i="13" a="1"/>
  <c r="R25" i="13" s="1"/>
  <c r="R26" i="13" l="1" a="1"/>
  <c r="R26" i="13" s="1"/>
  <c r="E26" i="13" a="1"/>
  <c r="E26" i="13" s="1"/>
  <c r="E27" i="13" l="1" a="1"/>
  <c r="E27" i="13" s="1"/>
  <c r="R27" i="13" a="1"/>
  <c r="R27" i="13" s="1"/>
  <c r="E28" i="13" l="1" a="1"/>
  <c r="E28" i="13" s="1"/>
  <c r="R28" i="13" a="1"/>
  <c r="R28" i="13" s="1"/>
  <c r="R29" i="13" l="1" a="1"/>
  <c r="R29" i="13" s="1"/>
  <c r="E29" i="13" a="1"/>
  <c r="E29" i="13" s="1"/>
  <c r="E30" i="13" l="1" a="1"/>
  <c r="E30" i="13" s="1"/>
  <c r="R30" i="13" a="1"/>
  <c r="R30" i="13" s="1"/>
  <c r="R31" i="13" l="1" a="1"/>
  <c r="R31" i="13" s="1"/>
  <c r="E31" i="13" a="1"/>
  <c r="E31" i="13" s="1"/>
  <c r="E32" i="13" l="1" a="1"/>
  <c r="E32" i="13" s="1"/>
  <c r="R32" i="13" a="1"/>
  <c r="R32" i="13" s="1"/>
  <c r="E33" i="13" l="1" a="1"/>
  <c r="E33" i="13" s="1"/>
  <c r="R33" i="13" a="1"/>
  <c r="R33" i="13" s="1"/>
  <c r="R34" i="13" l="1" a="1"/>
  <c r="R34" i="13" s="1"/>
  <c r="E34" i="13" a="1"/>
  <c r="E34" i="13" s="1"/>
  <c r="E35" i="13" l="1" a="1"/>
  <c r="E35" i="13" s="1"/>
  <c r="R35" i="13" a="1"/>
  <c r="R35" i="13" s="1"/>
  <c r="E36" i="13" l="1" a="1"/>
  <c r="E36" i="13" s="1"/>
  <c r="R36" i="13" a="1"/>
  <c r="R36" i="13" s="1"/>
  <c r="R37" i="13" l="1" a="1"/>
  <c r="R37" i="13" s="1"/>
  <c r="E37" i="13" a="1"/>
  <c r="E37" i="13" s="1"/>
  <c r="R38" i="13" l="1" a="1"/>
  <c r="R38" i="13" s="1"/>
  <c r="E38" i="13" a="1"/>
  <c r="E38" i="13" s="1"/>
  <c r="R39" i="13" l="1" a="1"/>
  <c r="R39" i="13" s="1"/>
  <c r="E39" i="13" a="1"/>
  <c r="E39" i="13" s="1"/>
  <c r="E40" i="13" l="1" a="1"/>
  <c r="E40" i="13" s="1"/>
  <c r="R40" i="13" a="1"/>
  <c r="R40" i="13" s="1"/>
  <c r="R41" i="13" l="1" a="1"/>
  <c r="R41" i="13" s="1"/>
  <c r="E41" i="13" a="1"/>
  <c r="E41" i="13" s="1"/>
  <c r="R42" i="13" l="1" a="1"/>
  <c r="R42" i="13" s="1"/>
  <c r="E42" i="13" a="1"/>
  <c r="E42" i="13" s="1"/>
  <c r="E43" i="13" l="1" a="1"/>
  <c r="E43" i="13" s="1"/>
  <c r="R43" i="13" a="1"/>
  <c r="R43" i="13" s="1"/>
  <c r="E44" i="13" l="1" a="1"/>
  <c r="E44" i="13" s="1"/>
  <c r="R44" i="13" a="1"/>
  <c r="R44" i="13" s="1"/>
  <c r="E45" i="13" l="1" a="1"/>
  <c r="E45" i="13" s="1"/>
  <c r="R45" i="13" a="1"/>
  <c r="R45" i="13" s="1"/>
  <c r="E46" i="13" l="1" a="1"/>
  <c r="E46" i="13" s="1"/>
  <c r="R46" i="13" a="1"/>
  <c r="R46" i="13" s="1"/>
  <c r="R47" i="13" l="1" a="1"/>
  <c r="R47" i="13" s="1"/>
  <c r="E47" i="13" a="1"/>
  <c r="E47" i="13" s="1"/>
  <c r="E48" i="13" l="1" a="1"/>
  <c r="E48" i="13" s="1"/>
  <c r="R48" i="13" a="1"/>
  <c r="R48" i="13" s="1"/>
  <c r="E49" i="13" l="1" a="1"/>
  <c r="E49" i="13" s="1"/>
  <c r="R49" i="13" a="1"/>
  <c r="R49" i="13" s="1"/>
  <c r="R50" i="13" l="1" a="1"/>
  <c r="R50" i="13" s="1"/>
  <c r="E50" i="13" a="1"/>
  <c r="E50" i="13" s="1"/>
  <c r="E51" i="13" l="1" a="1"/>
  <c r="E51" i="13" s="1"/>
  <c r="R51" i="13" a="1"/>
  <c r="R51" i="13" s="1"/>
  <c r="E52" i="13" l="1" a="1"/>
  <c r="E52" i="13" s="1"/>
  <c r="R52" i="13" a="1"/>
  <c r="R52" i="13" s="1"/>
  <c r="E53" i="13" l="1" a="1"/>
  <c r="E53" i="13" s="1"/>
  <c r="R53" i="13" a="1"/>
  <c r="R53" i="13" s="1"/>
  <c r="E54" i="13" l="1" a="1"/>
  <c r="E54" i="13" s="1"/>
  <c r="R54" i="13" a="1"/>
  <c r="R54" i="13" s="1"/>
  <c r="R55" i="13" l="1" a="1"/>
  <c r="R55" i="13" s="1"/>
  <c r="E55" i="13" a="1"/>
  <c r="E55" i="13" s="1"/>
  <c r="E56" i="13" l="1" a="1"/>
  <c r="E56" i="13" s="1"/>
  <c r="R56" i="13" a="1"/>
  <c r="R56" i="13" s="1"/>
  <c r="E57" i="13" l="1" a="1"/>
  <c r="E57" i="13" s="1"/>
  <c r="R57" i="13" a="1"/>
  <c r="R57" i="13" s="1"/>
  <c r="R58" i="13" l="1" a="1"/>
  <c r="R58" i="13" s="1"/>
  <c r="E58" i="13" a="1"/>
  <c r="E58" i="13" s="1"/>
  <c r="E59" i="13" l="1" a="1"/>
  <c r="E59" i="13" s="1"/>
  <c r="R59" i="13" a="1"/>
  <c r="R59" i="13" s="1"/>
  <c r="E60" i="13" l="1" a="1"/>
  <c r="E60" i="13" s="1"/>
  <c r="R60" i="13" a="1"/>
  <c r="R60" i="13" s="1"/>
  <c r="E61" i="13" l="1" a="1"/>
  <c r="E61" i="13" s="1"/>
  <c r="R61" i="13" a="1"/>
  <c r="R61" i="13" s="1"/>
  <c r="E62" i="13" l="1" a="1"/>
  <c r="E62" i="13" s="1"/>
  <c r="R62" i="13" a="1"/>
  <c r="R62" i="13" s="1"/>
  <c r="R63" i="13" l="1" a="1"/>
  <c r="R63" i="13" s="1"/>
  <c r="E63" i="13" a="1"/>
  <c r="E63" i="13" s="1"/>
  <c r="E64" i="13" l="1" a="1"/>
  <c r="E64" i="13" s="1"/>
  <c r="R64" i="13" a="1"/>
  <c r="R64" i="13" s="1"/>
  <c r="E65" i="13" l="1" a="1"/>
  <c r="E65" i="13" s="1"/>
  <c r="R65" i="13" a="1"/>
  <c r="R65" i="13" s="1"/>
  <c r="R66" i="13" l="1" a="1"/>
  <c r="R66" i="13" s="1"/>
  <c r="E66" i="13" a="1"/>
  <c r="E66" i="13" s="1"/>
  <c r="E67" i="13" l="1" a="1"/>
  <c r="E67" i="13" s="1"/>
  <c r="R67" i="13" a="1"/>
  <c r="R67" i="13" s="1"/>
  <c r="E68" i="13" l="1" a="1"/>
  <c r="E68" i="13" s="1"/>
  <c r="R68" i="13" a="1"/>
  <c r="R68" i="13" s="1"/>
  <c r="E69" i="13" l="1" a="1"/>
  <c r="E69" i="13" s="1"/>
  <c r="R69" i="13" a="1"/>
  <c r="R69" i="13" s="1"/>
  <c r="E70" i="13" l="1" a="1"/>
  <c r="E70" i="13" s="1"/>
  <c r="R70" i="13" a="1"/>
  <c r="R70" i="13" s="1"/>
  <c r="R71" i="13" l="1" a="1"/>
  <c r="R71" i="13" s="1"/>
  <c r="E71" i="13" a="1"/>
  <c r="E71" i="13" s="1"/>
  <c r="E72" i="13" l="1" a="1"/>
  <c r="E72" i="13" s="1"/>
  <c r="R72" i="13" a="1"/>
  <c r="R72" i="13" s="1"/>
  <c r="E73" i="13" l="1" a="1"/>
  <c r="E73" i="13" s="1"/>
  <c r="R73" i="13" a="1"/>
  <c r="R73" i="13" s="1"/>
  <c r="R74" i="13" l="1" a="1"/>
  <c r="R74" i="13" s="1"/>
  <c r="E74" i="13" a="1"/>
  <c r="E74" i="13" s="1"/>
  <c r="E75" i="13" l="1" a="1"/>
  <c r="E75" i="13" s="1"/>
  <c r="R75" i="13" a="1"/>
  <c r="R75" i="13" s="1"/>
  <c r="E76" i="13" l="1" a="1"/>
  <c r="E76" i="13" s="1"/>
  <c r="R76" i="13" a="1"/>
  <c r="R76" i="13" s="1"/>
  <c r="E77" i="13" l="1" a="1"/>
  <c r="E77" i="13" s="1"/>
  <c r="R77" i="13" a="1"/>
  <c r="R77" i="13" s="1"/>
  <c r="R78" i="13" l="1" a="1"/>
  <c r="R78" i="13" s="1"/>
  <c r="E78" i="13" a="1"/>
  <c r="E78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zeilwedstrijden</author>
  </authors>
  <commentList>
    <comment ref="V6" authorId="0" shapeId="0" xr:uid="{F25DBF0A-0071-4999-B116-DD923115A2A3}">
      <text>
        <r>
          <rPr>
            <b/>
            <sz val="9"/>
            <color indexed="81"/>
            <rFont val="Tahoma"/>
            <family val="2"/>
          </rPr>
          <t xml:space="preserve">Created from cell U7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<sst xmlns="http://schemas.openxmlformats.org/spreadsheetml/2006/main" count="1439" uniqueCount="652">
  <si>
    <t>Rak</t>
  </si>
  <si>
    <t>Lengte</t>
  </si>
  <si>
    <t>Merkteken</t>
  </si>
  <si>
    <t>KT27/KR2</t>
  </si>
  <si>
    <t>O11/Z2</t>
  </si>
  <si>
    <t>Keeten B</t>
  </si>
  <si>
    <t>O1</t>
  </si>
  <si>
    <t>KT28</t>
  </si>
  <si>
    <t>KT21</t>
  </si>
  <si>
    <t>KT31</t>
  </si>
  <si>
    <t>O15/SAS2</t>
  </si>
  <si>
    <t>O18</t>
  </si>
  <si>
    <t>Finish</t>
  </si>
  <si>
    <t>Startplaats:</t>
  </si>
  <si>
    <t>Stikkernr:</t>
  </si>
  <si>
    <t>Bootnaam:</t>
  </si>
  <si>
    <t>Ronden op</t>
  </si>
  <si>
    <t xml:space="preserve">Afstand </t>
  </si>
  <si>
    <t>EV6</t>
  </si>
  <si>
    <t>EV10</t>
  </si>
  <si>
    <t>KT1/EV2</t>
  </si>
  <si>
    <t>Start/Merkteken</t>
  </si>
  <si>
    <t>n.v.t.</t>
  </si>
  <si>
    <t>0</t>
  </si>
  <si>
    <t>-</t>
  </si>
  <si>
    <t>Mogelijke rakken</t>
  </si>
  <si>
    <t>Snelheid (knp)</t>
  </si>
  <si>
    <t>Index</t>
  </si>
  <si>
    <t>Start-/Rondingstijd</t>
  </si>
  <si>
    <t>KT10</t>
  </si>
  <si>
    <t>KT13</t>
  </si>
  <si>
    <t>KT24</t>
  </si>
  <si>
    <t>KT42/ZG1</t>
  </si>
  <si>
    <t>O33</t>
  </si>
  <si>
    <t>Wedstrijdverklaring</t>
  </si>
  <si>
    <t>SB</t>
  </si>
  <si>
    <t>d:37</t>
  </si>
  <si>
    <t>BB</t>
  </si>
  <si>
    <t>d:36</t>
  </si>
  <si>
    <t>d:35</t>
  </si>
  <si>
    <t>d:34</t>
  </si>
  <si>
    <t>d:33</t>
  </si>
  <si>
    <t>c:47</t>
  </si>
  <si>
    <t>c:46</t>
  </si>
  <si>
    <t>c:45</t>
  </si>
  <si>
    <t>c:44</t>
  </si>
  <si>
    <t>b:29</t>
  </si>
  <si>
    <t>b:28</t>
  </si>
  <si>
    <t>b:27</t>
  </si>
  <si>
    <t>b:25</t>
  </si>
  <si>
    <t>b:23</t>
  </si>
  <si>
    <t>a2:15</t>
  </si>
  <si>
    <t>a2:10</t>
  </si>
  <si>
    <t>a1:12</t>
  </si>
  <si>
    <t>a1:11</t>
  </si>
  <si>
    <t>a1:10</t>
  </si>
  <si>
    <t>a1:8</t>
  </si>
  <si>
    <t>a1:7</t>
  </si>
  <si>
    <t>a1:5</t>
  </si>
  <si>
    <t>a1:2</t>
  </si>
  <si>
    <t>SB/BB</t>
  </si>
  <si>
    <t>54:54</t>
  </si>
  <si>
    <t>54:53</t>
  </si>
  <si>
    <t>54:51</t>
  </si>
  <si>
    <t>54:50</t>
  </si>
  <si>
    <t>54:48</t>
  </si>
  <si>
    <t>54:46</t>
  </si>
  <si>
    <t>53:54</t>
  </si>
  <si>
    <t>53:53</t>
  </si>
  <si>
    <t>53:51</t>
  </si>
  <si>
    <t>53:50</t>
  </si>
  <si>
    <t>53:48</t>
  </si>
  <si>
    <t>53:47</t>
  </si>
  <si>
    <t>51:54</t>
  </si>
  <si>
    <t>51:53</t>
  </si>
  <si>
    <t>51:51</t>
  </si>
  <si>
    <t>51:48</t>
  </si>
  <si>
    <t>50:54</t>
  </si>
  <si>
    <t>50:53</t>
  </si>
  <si>
    <t>50:50</t>
  </si>
  <si>
    <t>50:47</t>
  </si>
  <si>
    <t>50:46</t>
  </si>
  <si>
    <t>49:49</t>
  </si>
  <si>
    <t>49:48</t>
  </si>
  <si>
    <t>48:54</t>
  </si>
  <si>
    <t>48:53</t>
  </si>
  <si>
    <t>48:51</t>
  </si>
  <si>
    <t>48:49</t>
  </si>
  <si>
    <t>48:48</t>
  </si>
  <si>
    <t>47:53</t>
  </si>
  <si>
    <t>47:50</t>
  </si>
  <si>
    <t>47:47</t>
  </si>
  <si>
    <t>47:46</t>
  </si>
  <si>
    <t>47:45</t>
  </si>
  <si>
    <t>47:44</t>
  </si>
  <si>
    <t>46:54</t>
  </si>
  <si>
    <t>46:50</t>
  </si>
  <si>
    <t>46:47</t>
  </si>
  <si>
    <t>46:46</t>
  </si>
  <si>
    <t>46:45</t>
  </si>
  <si>
    <t>46:44</t>
  </si>
  <si>
    <t>45:47</t>
  </si>
  <si>
    <t>45:46</t>
  </si>
  <si>
    <t>45:45</t>
  </si>
  <si>
    <t>45:44</t>
  </si>
  <si>
    <t>45:43</t>
  </si>
  <si>
    <t>45:42</t>
  </si>
  <si>
    <t>44:47</t>
  </si>
  <si>
    <t>44:46</t>
  </si>
  <si>
    <t>44:45</t>
  </si>
  <si>
    <t>44:44</t>
  </si>
  <si>
    <t>44:43</t>
  </si>
  <si>
    <t>44:41</t>
  </si>
  <si>
    <t>43:45</t>
  </si>
  <si>
    <t>43:44</t>
  </si>
  <si>
    <t>43:43</t>
  </si>
  <si>
    <t>43:42</t>
  </si>
  <si>
    <t>43:41</t>
  </si>
  <si>
    <t>42:45</t>
  </si>
  <si>
    <t>42:43</t>
  </si>
  <si>
    <t>42:42</t>
  </si>
  <si>
    <t>42:41</t>
  </si>
  <si>
    <t>42:40</t>
  </si>
  <si>
    <t>42:39</t>
  </si>
  <si>
    <t>41:44</t>
  </si>
  <si>
    <t>41:43</t>
  </si>
  <si>
    <t>41:42</t>
  </si>
  <si>
    <t>41:41</t>
  </si>
  <si>
    <t>41:40</t>
  </si>
  <si>
    <t>41:39</t>
  </si>
  <si>
    <t>40:42</t>
  </si>
  <si>
    <t>40:41</t>
  </si>
  <si>
    <t>40:40</t>
  </si>
  <si>
    <t>40:39</t>
  </si>
  <si>
    <t>40:38</t>
  </si>
  <si>
    <t>40:36</t>
  </si>
  <si>
    <t>39:42</t>
  </si>
  <si>
    <t>39:41</t>
  </si>
  <si>
    <t>39:40</t>
  </si>
  <si>
    <t>39:39</t>
  </si>
  <si>
    <t>39:38</t>
  </si>
  <si>
    <t>39:37</t>
  </si>
  <si>
    <t>38:40</t>
  </si>
  <si>
    <t>38:39</t>
  </si>
  <si>
    <t>38:38</t>
  </si>
  <si>
    <t>38:37</t>
  </si>
  <si>
    <t>38:36</t>
  </si>
  <si>
    <t>37:39</t>
  </si>
  <si>
    <t>37:38</t>
  </si>
  <si>
    <t>37:37</t>
  </si>
  <si>
    <t>37:36</t>
  </si>
  <si>
    <t>37:35</t>
  </si>
  <si>
    <t>37:34</t>
  </si>
  <si>
    <t>37:33</t>
  </si>
  <si>
    <t>36:40</t>
  </si>
  <si>
    <t>36:38</t>
  </si>
  <si>
    <t>36:37</t>
  </si>
  <si>
    <t>36:36</t>
  </si>
  <si>
    <t>36:35</t>
  </si>
  <si>
    <t>36:34</t>
  </si>
  <si>
    <t>36:33</t>
  </si>
  <si>
    <t>35:37</t>
  </si>
  <si>
    <t>35:36</t>
  </si>
  <si>
    <t>35:35</t>
  </si>
  <si>
    <t>35:34</t>
  </si>
  <si>
    <t>35:33</t>
  </si>
  <si>
    <t>35:31</t>
  </si>
  <si>
    <t>35:30</t>
  </si>
  <si>
    <t>35:28</t>
  </si>
  <si>
    <t>34:37</t>
  </si>
  <si>
    <t>34:36</t>
  </si>
  <si>
    <t>34:35</t>
  </si>
  <si>
    <t>34:34</t>
  </si>
  <si>
    <t>34:33</t>
  </si>
  <si>
    <t>34:31</t>
  </si>
  <si>
    <t>34:29</t>
  </si>
  <si>
    <t>33:37</t>
  </si>
  <si>
    <t>33:36</t>
  </si>
  <si>
    <t>33:35</t>
  </si>
  <si>
    <t>33:34</t>
  </si>
  <si>
    <t>33:33</t>
  </si>
  <si>
    <t>33:32</t>
  </si>
  <si>
    <t>32:33</t>
  </si>
  <si>
    <t>32:32</t>
  </si>
  <si>
    <t>32:30</t>
  </si>
  <si>
    <t>32:27</t>
  </si>
  <si>
    <t>32:26</t>
  </si>
  <si>
    <t>31:35</t>
  </si>
  <si>
    <t>31:34</t>
  </si>
  <si>
    <t>31:31</t>
  </si>
  <si>
    <t>31:30</t>
  </si>
  <si>
    <t>31:29</t>
  </si>
  <si>
    <t>31:28</t>
  </si>
  <si>
    <t>30:35</t>
  </si>
  <si>
    <t>30:32</t>
  </si>
  <si>
    <t>30:31</t>
  </si>
  <si>
    <t>30:30</t>
  </si>
  <si>
    <t>30:28</t>
  </si>
  <si>
    <t>30:27</t>
  </si>
  <si>
    <t>30:26</t>
  </si>
  <si>
    <t>29:34</t>
  </si>
  <si>
    <t>29:31</t>
  </si>
  <si>
    <t>29:29</t>
  </si>
  <si>
    <t>29:28</t>
  </si>
  <si>
    <t>29:27</t>
  </si>
  <si>
    <t>29:25</t>
  </si>
  <si>
    <t>29:23</t>
  </si>
  <si>
    <t>28:35</t>
  </si>
  <si>
    <t>28:31</t>
  </si>
  <si>
    <t>28:30</t>
  </si>
  <si>
    <t>28:29</t>
  </si>
  <si>
    <t>28:28</t>
  </si>
  <si>
    <t>28:27</t>
  </si>
  <si>
    <t>28:25</t>
  </si>
  <si>
    <t>28:23</t>
  </si>
  <si>
    <t>27:32</t>
  </si>
  <si>
    <t>27:30</t>
  </si>
  <si>
    <t>27:29</t>
  </si>
  <si>
    <t>27:28</t>
  </si>
  <si>
    <t>27:27</t>
  </si>
  <si>
    <t>27:26</t>
  </si>
  <si>
    <t>27:25</t>
  </si>
  <si>
    <t>27:23</t>
  </si>
  <si>
    <t>26:32</t>
  </si>
  <si>
    <t>26:30</t>
  </si>
  <si>
    <t>26:27</t>
  </si>
  <si>
    <t>26:26</t>
  </si>
  <si>
    <t>26:25</t>
  </si>
  <si>
    <t>26:24</t>
  </si>
  <si>
    <t>25:29</t>
  </si>
  <si>
    <t>25:28</t>
  </si>
  <si>
    <t>25:27</t>
  </si>
  <si>
    <t>25:26</t>
  </si>
  <si>
    <t>25:25</t>
  </si>
  <si>
    <t>25:24</t>
  </si>
  <si>
    <t>25:23</t>
  </si>
  <si>
    <t>24:26</t>
  </si>
  <si>
    <t>24:25</t>
  </si>
  <si>
    <t>24:24</t>
  </si>
  <si>
    <t>24:22</t>
  </si>
  <si>
    <t>24:20</t>
  </si>
  <si>
    <t>23:29</t>
  </si>
  <si>
    <t>23:28</t>
  </si>
  <si>
    <t>23:27</t>
  </si>
  <si>
    <t>23:25</t>
  </si>
  <si>
    <t>23:23</t>
  </si>
  <si>
    <t>23:22</t>
  </si>
  <si>
    <t>23:21</t>
  </si>
  <si>
    <t>22:24</t>
  </si>
  <si>
    <t>22:23</t>
  </si>
  <si>
    <t>22:22</t>
  </si>
  <si>
    <t>22:21</t>
  </si>
  <si>
    <t>22:20</t>
  </si>
  <si>
    <t>21:23</t>
  </si>
  <si>
    <t>21:22</t>
  </si>
  <si>
    <t>21:21</t>
  </si>
  <si>
    <t>21:19</t>
  </si>
  <si>
    <t>20:24</t>
  </si>
  <si>
    <t>20:22</t>
  </si>
  <si>
    <t>20:20</t>
  </si>
  <si>
    <t>20:18</t>
  </si>
  <si>
    <t>19:21</t>
  </si>
  <si>
    <t>19:19</t>
  </si>
  <si>
    <t>19:17</t>
  </si>
  <si>
    <t>18:20</t>
  </si>
  <si>
    <t>18:18</t>
  </si>
  <si>
    <t>18:16</t>
  </si>
  <si>
    <t>18:15</t>
  </si>
  <si>
    <t>18:13</t>
  </si>
  <si>
    <t>18:11</t>
  </si>
  <si>
    <t>17:19</t>
  </si>
  <si>
    <t>17:17</t>
  </si>
  <si>
    <t>17:16</t>
  </si>
  <si>
    <t>17:14</t>
  </si>
  <si>
    <t>17:12</t>
  </si>
  <si>
    <t>16:18</t>
  </si>
  <si>
    <t>16:17</t>
  </si>
  <si>
    <t>16:16</t>
  </si>
  <si>
    <t>16:15</t>
  </si>
  <si>
    <t>16:14</t>
  </si>
  <si>
    <t>16:13</t>
  </si>
  <si>
    <t>16:12</t>
  </si>
  <si>
    <t>16:11</t>
  </si>
  <si>
    <t>15:18</t>
  </si>
  <si>
    <t>15:16</t>
  </si>
  <si>
    <t>15:15</t>
  </si>
  <si>
    <t>15:13</t>
  </si>
  <si>
    <t>15:11</t>
  </si>
  <si>
    <t>15:10</t>
  </si>
  <si>
    <t>14:17</t>
  </si>
  <si>
    <t>14:16</t>
  </si>
  <si>
    <t>14:14</t>
  </si>
  <si>
    <t>14:13</t>
  </si>
  <si>
    <t>14:12</t>
  </si>
  <si>
    <t>14:9</t>
  </si>
  <si>
    <t>14:7</t>
  </si>
  <si>
    <t>14:6</t>
  </si>
  <si>
    <t>14:3</t>
  </si>
  <si>
    <t>13:18</t>
  </si>
  <si>
    <t>13:16</t>
  </si>
  <si>
    <t>13:15</t>
  </si>
  <si>
    <t>13:14</t>
  </si>
  <si>
    <t>13:13</t>
  </si>
  <si>
    <t>13:11</t>
  </si>
  <si>
    <t>13:9</t>
  </si>
  <si>
    <t>13:7</t>
  </si>
  <si>
    <t>13:6</t>
  </si>
  <si>
    <t>13:3</t>
  </si>
  <si>
    <t>12:52</t>
  </si>
  <si>
    <t>12:17</t>
  </si>
  <si>
    <t>12:16</t>
  </si>
  <si>
    <t>12:14</t>
  </si>
  <si>
    <t>12:12</t>
  </si>
  <si>
    <t>12:11</t>
  </si>
  <si>
    <t>12:10</t>
  </si>
  <si>
    <t>12:8</t>
  </si>
  <si>
    <t>12:7</t>
  </si>
  <si>
    <t>12:5</t>
  </si>
  <si>
    <t>12:2</t>
  </si>
  <si>
    <t>11:52</t>
  </si>
  <si>
    <t>11:18</t>
  </si>
  <si>
    <t>11:16</t>
  </si>
  <si>
    <t>11:15</t>
  </si>
  <si>
    <t>11:13</t>
  </si>
  <si>
    <t>11:12</t>
  </si>
  <si>
    <t>11:11</t>
  </si>
  <si>
    <t>11:10</t>
  </si>
  <si>
    <t>11:8</t>
  </si>
  <si>
    <t>11:7</t>
  </si>
  <si>
    <t>11:5</t>
  </si>
  <si>
    <t>11:2</t>
  </si>
  <si>
    <t>10:52</t>
  </si>
  <si>
    <t>10:15</t>
  </si>
  <si>
    <t>10:12</t>
  </si>
  <si>
    <t>10:11</t>
  </si>
  <si>
    <t>10:10</t>
  </si>
  <si>
    <t>10:8</t>
  </si>
  <si>
    <t>10:7</t>
  </si>
  <si>
    <t>10:5</t>
  </si>
  <si>
    <t>10:2</t>
  </si>
  <si>
    <t>9:14</t>
  </si>
  <si>
    <t>9:13</t>
  </si>
  <si>
    <t>9:9</t>
  </si>
  <si>
    <t>9:8</t>
  </si>
  <si>
    <t>9:7</t>
  </si>
  <si>
    <t>9KT31</t>
  </si>
  <si>
    <t>9:6</t>
  </si>
  <si>
    <t>9:3</t>
  </si>
  <si>
    <t>8:52</t>
  </si>
  <si>
    <t>8:12</t>
  </si>
  <si>
    <t>8:11</t>
  </si>
  <si>
    <t>8:10</t>
  </si>
  <si>
    <t>8:9</t>
  </si>
  <si>
    <t>8:8</t>
  </si>
  <si>
    <t>8:7</t>
  </si>
  <si>
    <t>12KT27/KR2</t>
  </si>
  <si>
    <t>8:5</t>
  </si>
  <si>
    <t>8:2</t>
  </si>
  <si>
    <t>7:52</t>
  </si>
  <si>
    <t>54</t>
  </si>
  <si>
    <t>7:14</t>
  </si>
  <si>
    <t>53</t>
  </si>
  <si>
    <t>7:13</t>
  </si>
  <si>
    <t>52</t>
  </si>
  <si>
    <t>7:12</t>
  </si>
  <si>
    <t>51</t>
  </si>
  <si>
    <t>7:11</t>
  </si>
  <si>
    <t>50</t>
  </si>
  <si>
    <t>7:10</t>
  </si>
  <si>
    <t>49</t>
  </si>
  <si>
    <t>7:9</t>
  </si>
  <si>
    <t>48</t>
  </si>
  <si>
    <t>7:8</t>
  </si>
  <si>
    <t>47</t>
  </si>
  <si>
    <t>7:7</t>
  </si>
  <si>
    <t>46</t>
  </si>
  <si>
    <t>7:6</t>
  </si>
  <si>
    <t>45</t>
  </si>
  <si>
    <t>7:5</t>
  </si>
  <si>
    <t>44</t>
  </si>
  <si>
    <t>7:3</t>
  </si>
  <si>
    <t>43</t>
  </si>
  <si>
    <t>7:2</t>
  </si>
  <si>
    <t>42</t>
  </si>
  <si>
    <t>6:14</t>
  </si>
  <si>
    <t>41</t>
  </si>
  <si>
    <t>6:13</t>
  </si>
  <si>
    <t>40</t>
  </si>
  <si>
    <t>6:9</t>
  </si>
  <si>
    <t>39</t>
  </si>
  <si>
    <t>6:7</t>
  </si>
  <si>
    <t>38</t>
  </si>
  <si>
    <t>6:6</t>
  </si>
  <si>
    <t>37</t>
  </si>
  <si>
    <t>6:5</t>
  </si>
  <si>
    <t>36</t>
  </si>
  <si>
    <t>6:4</t>
  </si>
  <si>
    <t>6:3</t>
  </si>
  <si>
    <t>34</t>
  </si>
  <si>
    <t>5:52</t>
  </si>
  <si>
    <t>33</t>
  </si>
  <si>
    <t>5:12</t>
  </si>
  <si>
    <t>5:11</t>
  </si>
  <si>
    <t>31</t>
  </si>
  <si>
    <t>5:10</t>
  </si>
  <si>
    <t>30</t>
  </si>
  <si>
    <t>5:8</t>
  </si>
  <si>
    <t>29</t>
  </si>
  <si>
    <t>5:7</t>
  </si>
  <si>
    <t>28</t>
  </si>
  <si>
    <t>5:6</t>
  </si>
  <si>
    <t>27</t>
  </si>
  <si>
    <t>5:5</t>
  </si>
  <si>
    <t>26</t>
  </si>
  <si>
    <t>5:4</t>
  </si>
  <si>
    <t>25</t>
  </si>
  <si>
    <t>5:2</t>
  </si>
  <si>
    <t>24</t>
  </si>
  <si>
    <t>4:6</t>
  </si>
  <si>
    <t>23</t>
  </si>
  <si>
    <t>4:5</t>
  </si>
  <si>
    <t>22</t>
  </si>
  <si>
    <t>4:4</t>
  </si>
  <si>
    <t>9</t>
  </si>
  <si>
    <t>21</t>
  </si>
  <si>
    <t>4:3</t>
  </si>
  <si>
    <t>3</t>
  </si>
  <si>
    <t>20</t>
  </si>
  <si>
    <t>4:2</t>
  </si>
  <si>
    <t>2</t>
  </si>
  <si>
    <t>19</t>
  </si>
  <si>
    <t>3:14</t>
  </si>
  <si>
    <t>14</t>
  </si>
  <si>
    <t>12</t>
  </si>
  <si>
    <t>18</t>
  </si>
  <si>
    <t>3:13</t>
  </si>
  <si>
    <t>13</t>
  </si>
  <si>
    <t>11</t>
  </si>
  <si>
    <t>17</t>
  </si>
  <si>
    <t>3:9</t>
  </si>
  <si>
    <t>16</t>
  </si>
  <si>
    <t>3:7</t>
  </si>
  <si>
    <t>15</t>
  </si>
  <si>
    <t>3:6</t>
  </si>
  <si>
    <t>3:4</t>
  </si>
  <si>
    <t>3:3</t>
  </si>
  <si>
    <t>3:2</t>
  </si>
  <si>
    <t>10</t>
  </si>
  <si>
    <t>2:52</t>
  </si>
  <si>
    <t>2:12</t>
  </si>
  <si>
    <t>2:11</t>
  </si>
  <si>
    <t>4</t>
  </si>
  <si>
    <t>2:10</t>
  </si>
  <si>
    <t>7</t>
  </si>
  <si>
    <t>2:8</t>
  </si>
  <si>
    <t>2:7</t>
  </si>
  <si>
    <t>2:5</t>
  </si>
  <si>
    <t>2:4</t>
  </si>
  <si>
    <t>B2</t>
  </si>
  <si>
    <t>B1</t>
  </si>
  <si>
    <t>2:3</t>
  </si>
  <si>
    <t>2:2</t>
  </si>
  <si>
    <t>B9</t>
  </si>
  <si>
    <t>B8</t>
  </si>
  <si>
    <t>B7</t>
  </si>
  <si>
    <t>B6</t>
  </si>
  <si>
    <t>B5</t>
  </si>
  <si>
    <t>B4</t>
  </si>
  <si>
    <t>B3</t>
  </si>
  <si>
    <t>Naar</t>
  </si>
  <si>
    <t>Van</t>
  </si>
  <si>
    <t>Value</t>
  </si>
  <si>
    <t>VanNaar</t>
  </si>
  <si>
    <t>52:</t>
  </si>
  <si>
    <t>a1:52</t>
  </si>
  <si>
    <t>Merkteken 1</t>
  </si>
  <si>
    <t>Merkteken 2</t>
  </si>
  <si>
    <t>EV3</t>
  </si>
  <si>
    <t>K5</t>
  </si>
  <si>
    <t>35B</t>
  </si>
  <si>
    <t>KT16</t>
  </si>
  <si>
    <t>KT17</t>
  </si>
  <si>
    <t>KT2</t>
  </si>
  <si>
    <t>KT20</t>
  </si>
  <si>
    <t>KT25</t>
  </si>
  <si>
    <t>KT30</t>
  </si>
  <si>
    <t>KT34</t>
  </si>
  <si>
    <t>8A</t>
  </si>
  <si>
    <t>KT35</t>
  </si>
  <si>
    <t>6A</t>
  </si>
  <si>
    <t>KT36</t>
  </si>
  <si>
    <t>8B</t>
  </si>
  <si>
    <t>KT37</t>
  </si>
  <si>
    <t>6B</t>
  </si>
  <si>
    <t>KT38</t>
  </si>
  <si>
    <t>5A</t>
  </si>
  <si>
    <t>KT39</t>
  </si>
  <si>
    <t>5B</t>
  </si>
  <si>
    <t>KT44</t>
  </si>
  <si>
    <t>KT5</t>
  </si>
  <si>
    <t>35A</t>
  </si>
  <si>
    <t>KT9</t>
  </si>
  <si>
    <t>32A</t>
  </si>
  <si>
    <t>32B</t>
  </si>
  <si>
    <t>O10</t>
  </si>
  <si>
    <t>O14</t>
  </si>
  <si>
    <t>O19</t>
  </si>
  <si>
    <t>O24</t>
  </si>
  <si>
    <t>55</t>
  </si>
  <si>
    <t>O30</t>
  </si>
  <si>
    <t>57</t>
  </si>
  <si>
    <t>58</t>
  </si>
  <si>
    <t>59</t>
  </si>
  <si>
    <t>O7</t>
  </si>
  <si>
    <t>SVY6</t>
  </si>
  <si>
    <t>56</t>
  </si>
  <si>
    <t>Goese SAS</t>
  </si>
  <si>
    <t>61</t>
  </si>
  <si>
    <t>Krabbenkreek</t>
  </si>
  <si>
    <t>60</t>
  </si>
  <si>
    <t>62</t>
  </si>
  <si>
    <t>40EV10</t>
  </si>
  <si>
    <t>42EV10</t>
  </si>
  <si>
    <t>43EV10</t>
  </si>
  <si>
    <t>38EV3</t>
  </si>
  <si>
    <t>39EV3</t>
  </si>
  <si>
    <t>41EV3</t>
  </si>
  <si>
    <t>37EV6</t>
  </si>
  <si>
    <t>39EV6</t>
  </si>
  <si>
    <t>40EV6</t>
  </si>
  <si>
    <t>2K5</t>
  </si>
  <si>
    <t>3K5</t>
  </si>
  <si>
    <t>35BKT1/EV2</t>
  </si>
  <si>
    <t>36KT1/EV2</t>
  </si>
  <si>
    <t>37KT1/EV2</t>
  </si>
  <si>
    <t>31KT10</t>
  </si>
  <si>
    <t>33KT10</t>
  </si>
  <si>
    <t>34KT10</t>
  </si>
  <si>
    <t>29KT13</t>
  </si>
  <si>
    <t>30KT13</t>
  </si>
  <si>
    <t>32BKT13</t>
  </si>
  <si>
    <t>28KT16</t>
  </si>
  <si>
    <t>30KT16</t>
  </si>
  <si>
    <t>31KT16</t>
  </si>
  <si>
    <t>26KT17</t>
  </si>
  <si>
    <t>27KT17</t>
  </si>
  <si>
    <t>29KT17</t>
  </si>
  <si>
    <t>34KT2</t>
  </si>
  <si>
    <t>36KT2</t>
  </si>
  <si>
    <t>38KT2</t>
  </si>
  <si>
    <t>25KT20</t>
  </si>
  <si>
    <t>27KT20</t>
  </si>
  <si>
    <t>28KT20</t>
  </si>
  <si>
    <t>21KT21</t>
  </si>
  <si>
    <t>22KT21</t>
  </si>
  <si>
    <t>24KT21</t>
  </si>
  <si>
    <t>26KT21</t>
  </si>
  <si>
    <t>20KT24</t>
  </si>
  <si>
    <t>23KT24</t>
  </si>
  <si>
    <t>24KT24</t>
  </si>
  <si>
    <t>25KT24</t>
  </si>
  <si>
    <t>16KT25</t>
  </si>
  <si>
    <t>19KT25</t>
  </si>
  <si>
    <t>21KT25</t>
  </si>
  <si>
    <t>23KT25</t>
  </si>
  <si>
    <t>14KT27/KR2</t>
  </si>
  <si>
    <t>15KT27/KR2</t>
  </si>
  <si>
    <t>16KT27/KR2</t>
  </si>
  <si>
    <t>17KT27/KR2</t>
  </si>
  <si>
    <t>62KT27/KR2</t>
  </si>
  <si>
    <t>17KT28</t>
  </si>
  <si>
    <t>18KT28</t>
  </si>
  <si>
    <t>19KT28</t>
  </si>
  <si>
    <t>20KT28</t>
  </si>
  <si>
    <t>22KT28</t>
  </si>
  <si>
    <t>11KT30</t>
  </si>
  <si>
    <t>13KT30</t>
  </si>
  <si>
    <t>15KT30</t>
  </si>
  <si>
    <t>18KT30</t>
  </si>
  <si>
    <t>10KT31</t>
  </si>
  <si>
    <t>12KT31</t>
  </si>
  <si>
    <t>13KT31</t>
  </si>
  <si>
    <t>8AKT34</t>
  </si>
  <si>
    <t>10KT34</t>
  </si>
  <si>
    <t>11KT34</t>
  </si>
  <si>
    <t>14KT34</t>
  </si>
  <si>
    <t>6AKT35</t>
  </si>
  <si>
    <t>7KT35</t>
  </si>
  <si>
    <t>9KT35</t>
  </si>
  <si>
    <t>8AKT36</t>
  </si>
  <si>
    <t>8BKT36</t>
  </si>
  <si>
    <t>6AKT37</t>
  </si>
  <si>
    <t>6BKT37</t>
  </si>
  <si>
    <t>5AKT38</t>
  </si>
  <si>
    <t>7KT38</t>
  </si>
  <si>
    <t>8BKT38</t>
  </si>
  <si>
    <t>3KT39</t>
  </si>
  <si>
    <t>4KT39</t>
  </si>
  <si>
    <t>6BKT39</t>
  </si>
  <si>
    <t>5AKT42/ZG1</t>
  </si>
  <si>
    <t>5BKT42/ZG1</t>
  </si>
  <si>
    <t>2KT44</t>
  </si>
  <si>
    <t>4KT44</t>
  </si>
  <si>
    <t>5BKT44</t>
  </si>
  <si>
    <t>35AKT5</t>
  </si>
  <si>
    <t>35BKT5</t>
  </si>
  <si>
    <t>32AKT9</t>
  </si>
  <si>
    <t>32BKT9</t>
  </si>
  <si>
    <t>32AKeeten B</t>
  </si>
  <si>
    <t>33Keeten B</t>
  </si>
  <si>
    <t>35AKeeten B</t>
  </si>
  <si>
    <t>41O1</t>
  </si>
  <si>
    <t>42O1</t>
  </si>
  <si>
    <t>44O1</t>
  </si>
  <si>
    <t>43O10</t>
  </si>
  <si>
    <t>45O10</t>
  </si>
  <si>
    <t>46O10</t>
  </si>
  <si>
    <t>47O11/Z2</t>
  </si>
  <si>
    <t>48O11/Z2</t>
  </si>
  <si>
    <t>50O11/Z2</t>
  </si>
  <si>
    <t>46O14</t>
  </si>
  <si>
    <t>48O14</t>
  </si>
  <si>
    <t>49O14</t>
  </si>
  <si>
    <t>50O15/SAS2</t>
  </si>
  <si>
    <t>51O15/SAS2</t>
  </si>
  <si>
    <t>53O15/SAS2</t>
  </si>
  <si>
    <t>49O18</t>
  </si>
  <si>
    <t>51O18</t>
  </si>
  <si>
    <t>52O18</t>
  </si>
  <si>
    <t>52O19</t>
  </si>
  <si>
    <t>53O19</t>
  </si>
  <si>
    <t>54O19</t>
  </si>
  <si>
    <t>54O24</t>
  </si>
  <si>
    <t>55O24</t>
  </si>
  <si>
    <t>56O24</t>
  </si>
  <si>
    <t>55O30</t>
  </si>
  <si>
    <t>57O30</t>
  </si>
  <si>
    <t>59O30</t>
  </si>
  <si>
    <t>58O33</t>
  </si>
  <si>
    <t>59O33</t>
  </si>
  <si>
    <t>44O7</t>
  </si>
  <si>
    <t>45O7</t>
  </si>
  <si>
    <t>47O7</t>
  </si>
  <si>
    <t>56SVY6</t>
  </si>
  <si>
    <t>57SVY6</t>
  </si>
  <si>
    <t>58SVY6</t>
  </si>
  <si>
    <t>61Goese SAS</t>
  </si>
  <si>
    <t>60Krabbenkreek</t>
  </si>
  <si>
    <t>Afstand (nm)</t>
  </si>
  <si>
    <t>Start@Krabbenkreek</t>
  </si>
  <si>
    <t>Start@Goese SAS</t>
  </si>
  <si>
    <t>Vul hier
&lt;========
je startplaats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</si>
</sst>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:mm;@"/>
  </numFmts>
  <fonts count="15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0"/>
      <name val="Times New Roman"/>
      <family val="1"/>
    </font>
    <font>
      <b/>
      <sz val="16"/>
      <color rgb="FF0070C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color theme="4"/>
      <name val="Arial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rgb="FFFF0000"/>
      </left>
      <right/>
      <top style="double">
        <color rgb="FFFF0000"/>
      </top>
      <bottom style="double">
        <color theme="1"/>
      </bottom>
      <diagonal/>
    </border>
    <border>
      <left/>
      <right/>
      <top style="double">
        <color rgb="FFFF0000"/>
      </top>
      <bottom style="double">
        <color theme="1"/>
      </bottom>
      <diagonal/>
    </border>
    <border>
      <left/>
      <right style="double">
        <color rgb="FFFF0000"/>
      </right>
      <top style="double">
        <color rgb="FFFF0000"/>
      </top>
      <bottom style="double">
        <color theme="1"/>
      </bottom>
      <diagonal/>
    </border>
    <border>
      <left style="double">
        <color rgb="FFFF0000"/>
      </left>
      <right/>
      <top style="double">
        <color theme="1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double">
        <color theme="1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theme="1"/>
      </left>
      <right/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left" indent="1"/>
      <protection hidden="1"/>
    </xf>
    <xf numFmtId="2" fontId="0" fillId="3" borderId="7" xfId="0" applyNumberFormat="1" applyFill="1" applyBorder="1" applyAlignment="1" applyProtection="1">
      <alignment horizontal="left" indent="1"/>
      <protection hidden="1"/>
    </xf>
    <xf numFmtId="0" fontId="2" fillId="3" borderId="10" xfId="0" applyFont="1" applyFill="1" applyBorder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2" fillId="3" borderId="13" xfId="0" applyFont="1" applyFill="1" applyBorder="1" applyAlignment="1" applyProtection="1">
      <alignment horizontal="left" vertical="center"/>
      <protection hidden="1"/>
    </xf>
    <xf numFmtId="164" fontId="3" fillId="3" borderId="0" xfId="0" applyNumberFormat="1" applyFont="1" applyFill="1" applyAlignment="1" applyProtection="1">
      <alignment horizontal="left" vertical="center"/>
      <protection hidden="1"/>
    </xf>
    <xf numFmtId="0" fontId="2" fillId="3" borderId="14" xfId="0" applyFont="1" applyFill="1" applyBorder="1" applyAlignment="1" applyProtection="1">
      <alignment horizontal="left" vertical="center"/>
      <protection hidden="1"/>
    </xf>
    <xf numFmtId="0" fontId="7" fillId="3" borderId="21" xfId="0" applyFont="1" applyFill="1" applyBorder="1" applyAlignment="1" applyProtection="1">
      <alignment horizontal="center" vertical="center"/>
      <protection hidden="1"/>
    </xf>
    <xf numFmtId="164" fontId="7" fillId="3" borderId="21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24" xfId="0" applyFont="1" applyFill="1" applyBorder="1" applyAlignment="1" applyProtection="1">
      <alignment horizontal="center" vertical="center"/>
      <protection hidden="1"/>
    </xf>
    <xf numFmtId="0" fontId="3" fillId="0" borderId="2" xfId="0" quotePrefix="1" applyFont="1" applyBorder="1" applyAlignment="1" applyProtection="1">
      <alignment horizontal="center" vertical="center"/>
      <protection hidden="1"/>
    </xf>
    <xf numFmtId="0" fontId="0" fillId="3" borderId="23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5" xfId="0" quotePrefix="1" applyFill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left" indent="1"/>
      <protection locked="0" hidden="1"/>
    </xf>
    <xf numFmtId="0" fontId="0" fillId="3" borderId="9" xfId="0" applyFill="1" applyBorder="1" applyAlignment="1" applyProtection="1">
      <alignment horizontal="left" indent="1"/>
      <protection locked="0" hidden="1"/>
    </xf>
    <xf numFmtId="0" fontId="0" fillId="4" borderId="9" xfId="0" applyFill="1" applyBorder="1" applyAlignment="1" applyProtection="1">
      <alignment horizontal="left" indent="1"/>
      <protection locked="0" hidden="1"/>
    </xf>
    <xf numFmtId="164" fontId="0" fillId="2" borderId="19" xfId="0" applyNumberFormat="1" applyFill="1" applyBorder="1" applyAlignment="1" applyProtection="1">
      <alignment horizontal="center" vertical="center"/>
      <protection locked="0" hidden="1"/>
    </xf>
    <xf numFmtId="164" fontId="2" fillId="2" borderId="17" xfId="0" applyNumberFormat="1" applyFont="1" applyFill="1" applyBorder="1" applyAlignment="1" applyProtection="1">
      <alignment horizontal="center" vertical="center"/>
      <protection locked="0"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2" borderId="3" xfId="0" applyFont="1" applyFill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7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left" vertical="center" indent="1"/>
      <protection hidden="1"/>
    </xf>
    <xf numFmtId="0" fontId="0" fillId="3" borderId="18" xfId="0" quotePrefix="1" applyFill="1" applyBorder="1" applyAlignment="1" applyProtection="1">
      <alignment horizontal="center"/>
      <protection hidden="1"/>
    </xf>
    <xf numFmtId="1" fontId="0" fillId="0" borderId="0" xfId="0" applyNumberFormat="1"/>
    <xf numFmtId="0" fontId="8" fillId="0" borderId="0" xfId="0" applyFont="1"/>
    <xf numFmtId="0" fontId="10" fillId="0" borderId="0" xfId="1" applyFont="1" applyAlignment="1">
      <alignment horizontal="center" vertical="center"/>
    </xf>
    <xf numFmtId="0" fontId="1" fillId="0" borderId="0" xfId="2" applyAlignment="1">
      <alignment vertical="center"/>
    </xf>
    <xf numFmtId="0" fontId="12" fillId="6" borderId="27" xfId="2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5" borderId="0" xfId="0" applyFont="1" applyFill="1"/>
    <xf numFmtId="21" fontId="6" fillId="3" borderId="11" xfId="0" applyNumberFormat="1" applyFont="1" applyFill="1" applyBorder="1" applyAlignment="1" applyProtection="1">
      <alignment horizontal="center" vertical="center" wrapText="1"/>
      <protection hidden="1"/>
    </xf>
    <xf numFmtId="21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25" xfId="0" applyFont="1" applyFill="1" applyBorder="1" applyAlignment="1" applyProtection="1">
      <alignment horizontal="left" vertical="center" wrapText="1"/>
      <protection hidden="1"/>
    </xf>
    <xf numFmtId="0" fontId="14" fillId="3" borderId="16" xfId="0" applyFont="1" applyFill="1" applyBorder="1" applyAlignment="1" applyProtection="1">
      <alignment horizontal="left" vertical="center" wrapText="1"/>
      <protection hidden="1"/>
    </xf>
    <xf numFmtId="0" fontId="14" fillId="3" borderId="26" xfId="0" applyFont="1" applyFill="1" applyBorder="1" applyAlignment="1" applyProtection="1">
      <alignment horizontal="left" vertical="center" wrapText="1"/>
      <protection hidden="1"/>
    </xf>
    <xf numFmtId="0" fontId="14" fillId="3" borderId="15" xfId="0" applyFont="1" applyFill="1" applyBorder="1" applyAlignment="1" applyProtection="1">
      <alignment horizontal="left" vertical="center" wrapText="1"/>
      <protection hidden="1"/>
    </xf>
  </cellXfs>
  <cellStyles count="3">
    <cellStyle name="Normal" xfId="0" builtinId="0"/>
    <cellStyle name="Normal 3" xfId="2" xr:uid="{188F3477-7B7C-474B-838F-4CD73EA8DB53}"/>
    <cellStyle name="Normal 4" xfId="1" xr:uid="{00000000-0005-0000-0000-000001000000}"/>
  </cellStyles>
  <dxfs count="3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26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/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h:mm;@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double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double">
          <color rgb="FFFF0000"/>
        </left>
        <top style="double">
          <color theme="1"/>
        </top>
        <bottom style="double">
          <color rgb="FFFF0000"/>
        </bottom>
      </border>
    </dxf>
    <dxf>
      <protection locked="1" hidden="1"/>
    </dxf>
    <dxf>
      <border outline="0"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protection locked="1" hidden="1"/>
    </dxf>
  </dxfs>
  <tableStyles count="1" defaultTableStyle="TableStyleMedium2" defaultPivotStyle="PivotStyleLight16">
    <tableStyle name="Invisible" pivot="0" table="0" count="0" xr9:uid="{B6734952-9FE2-4070-A607-AE8F02D78D3C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7DC1BD0-03E6-4D70-8DFA-448903A3669E}" name="Wdstrvrklrng" displayName="Wdstrvrklrng" ref="B7:G78" totalsRowShown="0" headerRowDxfId="34" dataDxfId="32" headerRowBorderDxfId="33" tableBorderDxfId="31">
  <autoFilter ref="B7:G78" xr:uid="{55ADBE0E-F49D-4751-8528-80A93CB235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977F32A-A295-4389-9E71-13BA3B8790DA}" name="Index" dataDxfId="30">
      <calculatedColumnFormula>B7+1</calculatedColumnFormula>
    </tableColumn>
    <tableColumn id="2" xr3:uid="{76FDC423-BB03-4DF8-9D6F-31BA1D6AC36C}" name="Rak" dataDxfId="29"/>
    <tableColumn id="3" xr3:uid="{DA8F74C5-2B01-4935-B88C-927DB0F9CFAC}" name="Start-/Rondingstijd" dataDxfId="28"/>
    <tableColumn id="4" xr3:uid="{ED67D1A5-C0D2-4980-80AC-A29C37715B2F}" name="Start/Merkteken" dataDxfId="27">
      <calculatedColumnFormula>IF(AND($C8&lt;&gt;"",$E7&lt;&gt;""),VLOOKUP((CONCATENATE(E7,C8)),#REF!,2,FALSE),"")</calculatedColumnFormula>
    </tableColumn>
    <tableColumn id="5" xr3:uid="{CE924853-AB2D-47AC-A69C-D5182FA45C56}" name="Ronden op" dataDxfId="26">
      <calculatedColumnFormula>IF(AND(E8&lt;&gt;"",C9&lt;&gt;""),VLOOKUP(CONCATENATE(C8,E8,C9),#REF!,2,FALSE),"")</calculatedColumnFormula>
    </tableColumn>
    <tableColumn id="6" xr3:uid="{B72CC169-DE89-4171-A9FC-35C1376660F1}" name="Lengte" dataDxfId="25">
      <calculatedColumnFormula array="1">_xlfn._xlws.FILTER(TblLngth[Lengte],TblLngth[Rak]=TEXT(Wdstrvrklrng[[#This Row],[Rak]],"0"),"")</calculatedColumnFormula>
    </tableColumn>
  </tableColumns>
  <tableStyleInfo name="TableStyleMedium2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E41660-2AE2-4037-9299-3B7CEB35C582}" name="RakLengte" displayName="RakLengte" ref="B2:E68" totalsRowShown="0" dataDxfId="24">
  <autoFilter ref="B2:E68" xr:uid="{9FE41660-2AE2-4037-9299-3B7CEB35C582}">
    <filterColumn colId="0" hiddenButton="1"/>
    <filterColumn colId="1" hiddenButton="1"/>
    <filterColumn colId="2" hiddenButton="1"/>
  </autoFilter>
  <tableColumns count="4">
    <tableColumn id="1" xr3:uid="{98DA67FD-20A0-4ABF-8072-75797367F215}" name="Rak" dataDxfId="23"/>
    <tableColumn id="2" xr3:uid="{6B132859-96C5-4DD4-A792-7735E2139A4C}" name="Merkteken 1" dataDxfId="22"/>
    <tableColumn id="3" xr3:uid="{898C2EAD-9081-4B5F-A8ED-B6749240DD01}" name="Merkteken 2" dataDxfId="21"/>
    <tableColumn id="4" xr3:uid="{FEF0C577-F13F-43C4-A0E2-9A8EE206936B}" name="Afstand (nm)" dataDxfId="2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C14DEB-E6A3-4230-AB5C-FBFDB2878E32}" name="Start" displayName="Start" ref="U1:V4" totalsRowShown="0" headerRowDxfId="19" dataDxfId="18" headerRowCellStyle="Normal 4">
  <autoFilter ref="U1:V4" xr:uid="{8C1BFBE3-B3AB-4C8C-AF91-14AA6D1C3F31}"/>
  <tableColumns count="2">
    <tableColumn id="1" xr3:uid="{44400290-7354-4216-B2A2-43D901329094}" name="Merkteken" dataDxfId="17"/>
    <tableColumn id="3" xr3:uid="{606CAAB1-5840-4971-8AE6-CD17089E34DE}" name="B1" dataDxfId="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A432C1-28CF-4A6E-A54D-C2B74D0ABF15}" name="Ronding" displayName="Ronding" ref="A1:B375" totalsRowShown="0">
  <autoFilter ref="A1:B375" xr:uid="{0AF3F5B9-159D-48E5-B8F9-1ABE1B0F4CC5}"/>
  <tableColumns count="2">
    <tableColumn id="1" xr3:uid="{89B62C67-E748-4080-860D-B7B8E22598B9}" name="VanNaar" dataDxfId="15"/>
    <tableColumn id="2" xr3:uid="{03555D19-1FB6-4291-9861-58F7BDE9BB28}" name="Value" dataDxfId="14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50EC01F-99A8-4B9B-B981-44A0B60DAFC7}" name="TblLngth" displayName="TblLngth" ref="D1:E67" totalsRowShown="0">
  <autoFilter ref="D1:E67" xr:uid="{9ED17D73-7548-4D5F-A302-032E69823BF8}"/>
  <tableColumns count="2">
    <tableColumn id="1" xr3:uid="{88EBE592-3E25-4260-B27A-CF4EAD233D1D}" name="Rak" dataDxfId="13"/>
    <tableColumn id="2" xr3:uid="{DC743BE1-07F4-4EA3-9DCB-C87F31F4BE5D}" name="Lengte" dataDxfId="1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64772D0-A6A9-479D-9306-6B3F156C1734}" name="VanNaar" displayName="VanNaar" ref="G1:H130" totalsRowShown="0">
  <autoFilter ref="G1:H130" xr:uid="{509D740D-DE9C-4E82-A86B-7B50F4197F39}"/>
  <sortState xmlns:xlrd2="http://schemas.microsoft.com/office/spreadsheetml/2017/richdata2" ref="G2:H130">
    <sortCondition ref="G1:G130"/>
  </sortState>
  <tableColumns count="2">
    <tableColumn id="1" xr3:uid="{559E38AF-F142-496A-B1FF-DE01109E46BB}" name="Van" dataDxfId="11"/>
    <tableColumn id="2" xr3:uid="{3B0157A0-AE38-4C52-9C49-0D28BC9BD906}" name="Naar" dataDxfId="1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085AC5D-148B-4AE0-95A7-997D6618FEC3}" name="StrPnt" displayName="StrPnt" ref="J1:S44" totalsRowShown="0">
  <autoFilter ref="J1:S44" xr:uid="{075B675D-FD0D-4886-9516-5CF5C7F77058}"/>
  <tableColumns count="10">
    <tableColumn id="1" xr3:uid="{0AD5FBCC-D2D4-4317-815A-8566610BB5FB}" name="Merkteken" dataDxfId="9"/>
    <tableColumn id="2" xr3:uid="{4F769824-104E-47CE-9033-F9CFA31D710D}" name="B1" dataDxfId="8"/>
    <tableColumn id="3" xr3:uid="{26A04F2A-F8A7-4145-9ADE-D05018C77769}" name="B2" dataDxfId="7"/>
    <tableColumn id="4" xr3:uid="{7E30F815-B79B-48CB-9E1A-825240390761}" name="B3"/>
    <tableColumn id="5" xr3:uid="{FE58B213-DA97-4395-93D9-D52E93E14041}" name="B4"/>
    <tableColumn id="6" xr3:uid="{6DDAF3C5-B663-407B-9770-D3EAD29C0C98}" name="B5"/>
    <tableColumn id="7" xr3:uid="{02C95E9F-9B2B-4C8D-A30C-B814B9DFA384}" name="B6"/>
    <tableColumn id="8" xr3:uid="{4B8C3F7F-5567-4658-BA47-D843012BC910}" name="B7" dataDxfId="6"/>
    <tableColumn id="9" xr3:uid="{9A841FA7-5F10-4950-99EA-5F8EFB8DCE08}" name="B8" dataDxfId="5"/>
    <tableColumn id="10" xr3:uid="{0AEAB9F9-EEEF-4110-A111-59193C57512A}" name="B9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2D388-D41D-4F75-9727-66F008BD1330}">
  <sheetPr codeName="Sheet1">
    <pageSetUpPr fitToPage="1"/>
  </sheetPr>
  <dimension ref="B1:AA89"/>
  <sheetViews>
    <sheetView showGridLines="0" showZeros="0" tabSelected="1" topLeftCell="B1" zoomScale="110" zoomScaleNormal="110" workbookViewId="0">
      <selection activeCell="F2" sqref="F2:G6"/>
    </sheetView>
  </sheetViews>
  <sheetFormatPr defaultColWidth="9.109375" defaultRowHeight="13.2" x14ac:dyDescent="0.25"/>
  <cols>
    <col min="1" max="1" width="0" style="6" hidden="1" customWidth="1"/>
    <col min="2" max="2" width="10.88671875" style="21" customWidth="1"/>
    <col min="3" max="3" width="6.44140625" style="23" customWidth="1"/>
    <col min="4" max="4" width="18" style="22" customWidth="1"/>
    <col min="5" max="5" width="24.44140625" style="23" customWidth="1"/>
    <col min="6" max="6" width="13.5546875" style="23" customWidth="1"/>
    <col min="7" max="7" width="9.88671875" style="23" customWidth="1"/>
    <col min="8" max="8" width="5.44140625" style="31" customWidth="1"/>
    <col min="9" max="13" width="4.88671875" style="31" customWidth="1"/>
    <col min="14" max="16" width="4.88671875" style="33" customWidth="1"/>
    <col min="17" max="17" width="5.6640625" style="33" customWidth="1"/>
    <col min="18" max="18" width="6" style="6" hidden="1" customWidth="1"/>
    <col min="19" max="19" width="3" style="6" hidden="1" customWidth="1"/>
    <col min="20" max="21" width="2" style="6" hidden="1" customWidth="1"/>
    <col min="22" max="25" width="3" style="6" hidden="1" customWidth="1"/>
    <col min="26" max="27" width="9.109375" style="6" hidden="1" customWidth="1"/>
    <col min="28" max="28" width="9.109375" style="6" customWidth="1"/>
    <col min="29" max="16384" width="9.109375" style="6"/>
  </cols>
  <sheetData>
    <row r="1" spans="2:25" ht="39.75" customHeight="1" thickTop="1" thickBot="1" x14ac:dyDescent="0.3">
      <c r="B1" s="5"/>
      <c r="C1" s="49" t="s">
        <v>34</v>
      </c>
      <c r="D1" s="49"/>
      <c r="E1" s="49"/>
      <c r="F1" s="49"/>
      <c r="G1" s="50"/>
      <c r="I1" s="32"/>
    </row>
    <row r="2" spans="2:25" ht="16.5" customHeight="1" thickTop="1" x14ac:dyDescent="0.25">
      <c r="B2" s="7"/>
      <c r="C2" s="29" t="s">
        <v>15</v>
      </c>
      <c r="D2" s="8"/>
      <c r="E2" s="24"/>
      <c r="F2" s="51" t="s">
        <v>651</v>
      </c>
      <c r="G2" s="52"/>
      <c r="I2" s="32"/>
    </row>
    <row r="3" spans="2:25" ht="16.5" customHeight="1" thickBot="1" x14ac:dyDescent="0.3">
      <c r="B3" s="9"/>
      <c r="C3" s="29" t="s">
        <v>14</v>
      </c>
      <c r="D3" s="8"/>
      <c r="E3" s="25"/>
      <c r="F3" s="53"/>
      <c r="G3" s="54"/>
      <c r="I3" s="32"/>
    </row>
    <row r="4" spans="2:25" ht="16.5" customHeight="1" thickTop="1" thickBot="1" x14ac:dyDescent="0.3">
      <c r="B4" s="9"/>
      <c r="C4" s="29" t="s">
        <v>13</v>
      </c>
      <c r="D4" s="8"/>
      <c r="E4" s="26" t="s">
        <v>518</v>
      </c>
      <c r="F4" s="53"/>
      <c r="G4" s="54"/>
      <c r="I4" s="32"/>
    </row>
    <row r="5" spans="2:25" ht="16.5" customHeight="1" thickTop="1" thickBot="1" x14ac:dyDescent="0.3">
      <c r="B5" s="9"/>
      <c r="C5" s="29" t="s">
        <v>17</v>
      </c>
      <c r="D5" s="8"/>
      <c r="E5" s="3">
        <f>SUM(Wdstrvrklrng[Lengte])</f>
        <v>0</v>
      </c>
      <c r="F5" s="53"/>
      <c r="G5" s="54"/>
      <c r="I5" s="32"/>
    </row>
    <row r="6" spans="2:25" ht="16.5" customHeight="1" thickTop="1" thickBot="1" x14ac:dyDescent="0.3">
      <c r="B6" s="9"/>
      <c r="C6" s="29" t="s">
        <v>26</v>
      </c>
      <c r="D6" s="8"/>
      <c r="E6" s="4" t="str">
        <f>IFERROR(E5/(((MAX(Wdstrvrklrng[Start-/Rondingstijd])-D8))*24),"")</f>
        <v/>
      </c>
      <c r="F6" s="53"/>
      <c r="G6" s="54"/>
      <c r="I6" s="32"/>
    </row>
    <row r="7" spans="2:25" ht="19.5" customHeight="1" thickTop="1" thickBot="1" x14ac:dyDescent="0.3">
      <c r="B7" s="10" t="s">
        <v>27</v>
      </c>
      <c r="C7" s="12" t="s">
        <v>0</v>
      </c>
      <c r="D7" s="11" t="s">
        <v>28</v>
      </c>
      <c r="E7" s="12" t="s">
        <v>21</v>
      </c>
      <c r="F7" s="13" t="s">
        <v>16</v>
      </c>
      <c r="G7" s="13" t="s">
        <v>1</v>
      </c>
      <c r="H7" s="34" t="s">
        <v>25</v>
      </c>
      <c r="J7" s="35"/>
    </row>
    <row r="8" spans="2:25" ht="18" customHeight="1" thickTop="1" x14ac:dyDescent="0.25">
      <c r="B8" s="14" t="s">
        <v>23</v>
      </c>
      <c r="C8" s="37" t="s">
        <v>24</v>
      </c>
      <c r="D8" s="27">
        <v>0.41666666666666669</v>
      </c>
      <c r="E8" s="15" t="str">
        <f>E4</f>
        <v>Krabbenkreek</v>
      </c>
      <c r="F8" s="16" t="s">
        <v>22</v>
      </c>
      <c r="G8" s="17" t="str" cm="1">
        <f t="array" ref="G8">_xlfn._xlws.FILTER(TblLngth[Lengte],TblLngth[Rak]=TEXT(Wdstrvrklrng[[#This Row],[Rak]],"0"),"")</f>
        <v/>
      </c>
      <c r="H8" s="31" t="str">
        <f>IF(AND(Wdstrvrklrng[[#This Row],[Start-/Rondingstijd]]="",E4&lt;&gt;""),"&lt;--- Starttijd invullen vanuit het dropdown menu","")</f>
        <v/>
      </c>
      <c r="J8" s="35"/>
    </row>
    <row r="9" spans="2:25" ht="16.5" customHeight="1" x14ac:dyDescent="0.25">
      <c r="B9" s="18">
        <v>1</v>
      </c>
      <c r="C9" s="30"/>
      <c r="D9" s="28"/>
      <c r="E9" s="1" t="str" cm="1">
        <f t="array" ref="E9">IFERROR(_xlfn._xlws.FILTER(VanNaar[Naar],VanNaar[Van]=CONCATENATE(Wdstrvrklrng[[#This Row],[Rak]],E8)),"")</f>
        <v/>
      </c>
      <c r="F9" s="2" t="str" cm="1">
        <f t="array" ref="F9">_xlfn._xlws.FILTER(Ronding[Value],Ronding[VanNaar]=CONCATENATE(Wdstrvrklrng[[#This Row],[Rak]],":",C10),"")</f>
        <v/>
      </c>
      <c r="G9" s="17" t="str" cm="1">
        <f t="array" ref="G9">_xlfn._xlws.FILTER(TblLngth[Lengte],TblLngth[Rak]=TEXT(Wdstrvrklrng[[#This Row],[Rak]],"0"),"")</f>
        <v/>
      </c>
      <c r="H9" s="31" t="str" cm="1">
        <f t="array" ref="H9:O9">IF(D8="","",IF(Wdstrvrklrng[[#This Row],[Rak]]="",_xlfn._xlws.FILTER(StrPnt[[B1]:[B8]],StrPnt[Merkteken]=E8,""),IF(AND(Wdstrvrklrng[[#This Row],[Rak]]&lt;&gt;"",Wdstrvrklrng[[#This Row],[Start/Merkteken]]=""),"Rak incorrect!! Corrigeer aub.",IF(Wdstrvrklrng[[#This Row],[Start-/Rondingstijd]]="","Rondingstijd nog invullen",""))))</f>
        <v>60</v>
      </c>
      <c r="I9" s="31">
        <v>0</v>
      </c>
      <c r="J9" s="36">
        <v>0</v>
      </c>
      <c r="K9" s="36">
        <v>0</v>
      </c>
      <c r="L9" s="36">
        <v>0</v>
      </c>
      <c r="M9" s="36">
        <v>0</v>
      </c>
      <c r="N9" s="33">
        <v>0</v>
      </c>
      <c r="O9" s="33">
        <v>0</v>
      </c>
      <c r="R9" s="6" t="str" cm="1">
        <f t="array" ref="R9:Y9">_xlfn._xlws.FILTER(StrPnt[[B1]:[B8]],StrPnt[Merkteken]=E8,"")</f>
        <v>60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</row>
    <row r="10" spans="2:25" ht="16.5" customHeight="1" x14ac:dyDescent="0.25">
      <c r="B10" s="19">
        <f t="shared" ref="B10:B41" si="0">B9+1</f>
        <v>2</v>
      </c>
      <c r="C10" s="30"/>
      <c r="D10" s="28"/>
      <c r="E10" s="1" t="str" cm="1">
        <f t="array" ref="E10">IFERROR(_xlfn._xlws.FILTER(VanNaar[Naar],VanNaar[Van]=CONCATENATE(Wdstrvrklrng[[#This Row],[Rak]],E9)),"")</f>
        <v/>
      </c>
      <c r="F10" s="2" t="str" cm="1">
        <f t="array" ref="F10">_xlfn._xlws.FILTER(Ronding[Value],Ronding[VanNaar]=CONCATENATE(Wdstrvrklrng[[#This Row],[Rak]],":",C11),"")</f>
        <v/>
      </c>
      <c r="G10" s="17" t="str" cm="1">
        <f t="array" ref="G10">_xlfn._xlws.FILTER(TblLngth[Lengte],TblLngth[Rak]=TEXT(Wdstrvrklrng[[#This Row],[Rak]],"0"),"")</f>
        <v/>
      </c>
      <c r="H10" s="31" t="str" cm="1">
        <f t="array" ref="H10">IF(D9="","",IF(Wdstrvrklrng[[#This Row],[Rak]]="",_xlfn._xlws.FILTER(StrPnt[[B1]:[B8]],StrPnt[Merkteken]=E9,""),IF(AND(Wdstrvrklrng[[#This Row],[Rak]]&lt;&gt;"",Wdstrvrklrng[[#This Row],[Start/Merkteken]]=""),"Rak incorrect!! Corrigeer aub.",IF(Wdstrvrklrng[[#This Row],[Start-/Rondingstijd]]="","Rondingstijd nog invullen",""))))</f>
        <v/>
      </c>
      <c r="N10" s="31"/>
      <c r="O10" s="31"/>
      <c r="R10" s="6" t="str" cm="1">
        <f t="array" ref="R10">_xlfn._xlws.FILTER(StrPnt[[B1]:[B8]],StrPnt[Merkteken]=E9,"")</f>
        <v/>
      </c>
    </row>
    <row r="11" spans="2:25" ht="16.5" customHeight="1" x14ac:dyDescent="0.25">
      <c r="B11" s="19">
        <f t="shared" si="0"/>
        <v>3</v>
      </c>
      <c r="C11" s="30"/>
      <c r="D11" s="28"/>
      <c r="E11" s="1" t="str" cm="1">
        <f t="array" ref="E11">IFERROR(_xlfn._xlws.FILTER(VanNaar[Naar],VanNaar[Van]=CONCATENATE(Wdstrvrklrng[[#This Row],[Rak]],E10)),"")</f>
        <v/>
      </c>
      <c r="F11" s="2" t="str" cm="1">
        <f t="array" ref="F11">_xlfn._xlws.FILTER(Ronding[Value],Ronding[VanNaar]=CONCATENATE(Wdstrvrklrng[[#This Row],[Rak]],":",C12),"")</f>
        <v/>
      </c>
      <c r="G11" s="17" t="str" cm="1">
        <f t="array" ref="G11">_xlfn._xlws.FILTER(TblLngth[Lengte],TblLngth[Rak]=TEXT(Wdstrvrklrng[[#This Row],[Rak]],"0"),"")</f>
        <v/>
      </c>
      <c r="H11" s="31" t="str" cm="1">
        <f t="array" ref="H11">IF(D10="","",IF(Wdstrvrklrng[[#This Row],[Rak]]="",_xlfn._xlws.FILTER(StrPnt[[B1]:[B8]],StrPnt[Merkteken]=E10,""),IF(AND(Wdstrvrklrng[[#This Row],[Rak]]&lt;&gt;"",Wdstrvrklrng[[#This Row],[Start/Merkteken]]=""),"Rak incorrect!! Corrigeer aub.",IF(Wdstrvrklrng[[#This Row],[Start-/Rondingstijd]]="","Rondingstijd nog invullen",""))))</f>
        <v/>
      </c>
      <c r="N11" s="31"/>
      <c r="O11" s="31"/>
      <c r="P11" s="31"/>
      <c r="R11" s="6" t="str" cm="1">
        <f t="array" ref="R11">_xlfn._xlws.FILTER(StrPnt[[B1]:[B8]],StrPnt[Merkteken]=E10,"")</f>
        <v/>
      </c>
    </row>
    <row r="12" spans="2:25" ht="16.5" customHeight="1" x14ac:dyDescent="0.25">
      <c r="B12" s="19">
        <f t="shared" si="0"/>
        <v>4</v>
      </c>
      <c r="C12" s="30"/>
      <c r="D12" s="28"/>
      <c r="E12" s="1" t="str" cm="1">
        <f t="array" ref="E12">IFERROR(_xlfn._xlws.FILTER(VanNaar[Naar],VanNaar[Van]=CONCATENATE(Wdstrvrklrng[[#This Row],[Rak]],E11)),"")</f>
        <v/>
      </c>
      <c r="F12" s="2" t="str" cm="1">
        <f t="array" ref="F12">_xlfn._xlws.FILTER(Ronding[Value],Ronding[VanNaar]=CONCATENATE(Wdstrvrklrng[[#This Row],[Rak]],":",C13),"")</f>
        <v/>
      </c>
      <c r="G12" s="17" t="str" cm="1">
        <f t="array" ref="G12">_xlfn._xlws.FILTER(TblLngth[Lengte],TblLngth[Rak]=TEXT(Wdstrvrklrng[[#This Row],[Rak]],"0"),"")</f>
        <v/>
      </c>
      <c r="H12" s="31" t="str" cm="1">
        <f t="array" ref="H12">IF(D11="","",IF(Wdstrvrklrng[[#This Row],[Rak]]="",_xlfn._xlws.FILTER(StrPnt[[B1]:[B8]],StrPnt[Merkteken]=E11,""),IF(AND(Wdstrvrklrng[[#This Row],[Rak]]&lt;&gt;"",Wdstrvrklrng[[#This Row],[Start/Merkteken]]=""),"Rak incorrect!! Corrigeer aub.",IF(Wdstrvrklrng[[#This Row],[Start-/Rondingstijd]]="","Rondingstijd nog invullen",""))))</f>
        <v/>
      </c>
      <c r="N12" s="31"/>
      <c r="O12" s="31"/>
      <c r="P12" s="31"/>
      <c r="R12" s="6" t="str" cm="1">
        <f t="array" ref="R12">_xlfn._xlws.FILTER(StrPnt[[B1]:[B8]],StrPnt[Merkteken]=E11,"")</f>
        <v/>
      </c>
    </row>
    <row r="13" spans="2:25" ht="16.5" customHeight="1" x14ac:dyDescent="0.25">
      <c r="B13" s="19">
        <f t="shared" si="0"/>
        <v>5</v>
      </c>
      <c r="C13" s="30"/>
      <c r="D13" s="28"/>
      <c r="E13" s="1" t="str" cm="1">
        <f t="array" ref="E13">IFERROR(_xlfn._xlws.FILTER(VanNaar[Naar],VanNaar[Van]=CONCATENATE(Wdstrvrklrng[[#This Row],[Rak]],E12)),"")</f>
        <v/>
      </c>
      <c r="F13" s="2" t="str" cm="1">
        <f t="array" ref="F13">_xlfn._xlws.FILTER(Ronding[Value],Ronding[VanNaar]=CONCATENATE(Wdstrvrklrng[[#This Row],[Rak]],":",C14),"")</f>
        <v/>
      </c>
      <c r="G13" s="17" t="str" cm="1">
        <f t="array" ref="G13">_xlfn._xlws.FILTER(TblLngth[Lengte],TblLngth[Rak]=TEXT(Wdstrvrklrng[[#This Row],[Rak]],"0"),"")</f>
        <v/>
      </c>
      <c r="H13" s="31" t="str" cm="1">
        <f t="array" ref="H13">IF(D12="","",IF(Wdstrvrklrng[[#This Row],[Rak]]="",_xlfn._xlws.FILTER(StrPnt[[B1]:[B8]],StrPnt[Merkteken]=E12,""),IF(AND(Wdstrvrklrng[[#This Row],[Rak]]&lt;&gt;"",Wdstrvrklrng[[#This Row],[Start/Merkteken]]=""),"Rak incorrect!! Corrigeer aub.",IF(Wdstrvrklrng[[#This Row],[Start-/Rondingstijd]]="","Rondingstijd nog invullen",""))))</f>
        <v/>
      </c>
      <c r="N13" s="31"/>
      <c r="O13" s="31"/>
      <c r="P13" s="31"/>
      <c r="R13" s="6" t="str" cm="1">
        <f t="array" ref="R13">_xlfn._xlws.FILTER(StrPnt[[B1]:[B8]],StrPnt[Merkteken]=E12,"")</f>
        <v/>
      </c>
    </row>
    <row r="14" spans="2:25" ht="16.5" customHeight="1" x14ac:dyDescent="0.25">
      <c r="B14" s="19">
        <f t="shared" si="0"/>
        <v>6</v>
      </c>
      <c r="C14" s="30"/>
      <c r="D14" s="28"/>
      <c r="E14" s="1" t="str" cm="1">
        <f t="array" ref="E14">IFERROR(_xlfn._xlws.FILTER(VanNaar[Naar],VanNaar[Van]=CONCATENATE(Wdstrvrklrng[[#This Row],[Rak]],E13)),"")</f>
        <v/>
      </c>
      <c r="F14" s="2" t="str" cm="1">
        <f t="array" ref="F14">_xlfn._xlws.FILTER(Ronding[Value],Ronding[VanNaar]=CONCATENATE(Wdstrvrklrng[[#This Row],[Rak]],":",C15),"")</f>
        <v/>
      </c>
      <c r="G14" s="17" t="str" cm="1">
        <f t="array" ref="G14">_xlfn._xlws.FILTER(TblLngth[Lengte],TblLngth[Rak]=TEXT(Wdstrvrklrng[[#This Row],[Rak]],"0"),"")</f>
        <v/>
      </c>
      <c r="H14" s="31" t="str" cm="1">
        <f t="array" ref="H14">IF(D13="","",IF(Wdstrvrklrng[[#This Row],[Rak]]="",_xlfn._xlws.FILTER(StrPnt[[B1]:[B8]],StrPnt[Merkteken]=E13,""),IF(AND(Wdstrvrklrng[[#This Row],[Rak]]&lt;&gt;"",Wdstrvrklrng[[#This Row],[Start/Merkteken]]=""),"Rak incorrect!! Corrigeer aub.",IF(Wdstrvrklrng[[#This Row],[Start-/Rondingstijd]]="","Rondingstijd nog invullen",""))))</f>
        <v/>
      </c>
      <c r="N14" s="31"/>
      <c r="O14" s="31"/>
      <c r="P14" s="31"/>
      <c r="R14" s="6" t="str" cm="1">
        <f t="array" ref="R14">_xlfn._xlws.FILTER(StrPnt[[B1]:[B8]],StrPnt[Merkteken]=E13,"")</f>
        <v/>
      </c>
    </row>
    <row r="15" spans="2:25" ht="16.5" customHeight="1" x14ac:dyDescent="0.25">
      <c r="B15" s="19">
        <f t="shared" si="0"/>
        <v>7</v>
      </c>
      <c r="C15" s="30"/>
      <c r="D15" s="28"/>
      <c r="E15" s="1" t="str" cm="1">
        <f t="array" ref="E15">IFERROR(_xlfn._xlws.FILTER(VanNaar[Naar],VanNaar[Van]=CONCATENATE(Wdstrvrklrng[[#This Row],[Rak]],E14)),"")</f>
        <v/>
      </c>
      <c r="F15" s="2" t="str" cm="1">
        <f t="array" ref="F15">_xlfn._xlws.FILTER(Ronding[Value],Ronding[VanNaar]=CONCATENATE(Wdstrvrklrng[[#This Row],[Rak]],":",C16),"")</f>
        <v/>
      </c>
      <c r="G15" s="17" t="str" cm="1">
        <f t="array" ref="G15">_xlfn._xlws.FILTER(TblLngth[Lengte],TblLngth[Rak]=TEXT(Wdstrvrklrng[[#This Row],[Rak]],"0"),"")</f>
        <v/>
      </c>
      <c r="H15" s="31" t="str" cm="1">
        <f t="array" ref="H15">IF(D14="","",IF(Wdstrvrklrng[[#This Row],[Rak]]="",_xlfn._xlws.FILTER(StrPnt[[B1]:[B8]],StrPnt[Merkteken]=E14,""),IF(AND(Wdstrvrklrng[[#This Row],[Rak]]&lt;&gt;"",Wdstrvrklrng[[#This Row],[Start/Merkteken]]=""),"Rak incorrect!! Corrigeer aub.",IF(Wdstrvrklrng[[#This Row],[Start-/Rondingstijd]]="","Rondingstijd nog invullen",""))))</f>
        <v/>
      </c>
      <c r="N15" s="31"/>
      <c r="O15" s="31"/>
      <c r="P15" s="31"/>
      <c r="R15" s="6" t="str" cm="1">
        <f t="array" ref="R15">_xlfn._xlws.FILTER(StrPnt[[B1]:[B8]],StrPnt[Merkteken]=E14,"")</f>
        <v/>
      </c>
    </row>
    <row r="16" spans="2:25" ht="16.5" customHeight="1" x14ac:dyDescent="0.25">
      <c r="B16" s="19">
        <f t="shared" si="0"/>
        <v>8</v>
      </c>
      <c r="C16" s="30"/>
      <c r="D16" s="28"/>
      <c r="E16" s="1" t="str" cm="1">
        <f t="array" ref="E16">IFERROR(_xlfn._xlws.FILTER(VanNaar[Naar],VanNaar[Van]=CONCATENATE(Wdstrvrklrng[[#This Row],[Rak]],E15)),"")</f>
        <v/>
      </c>
      <c r="F16" s="2" t="str" cm="1">
        <f t="array" ref="F16">_xlfn._xlws.FILTER(Ronding[Value],Ronding[VanNaar]=CONCATENATE(Wdstrvrklrng[[#This Row],[Rak]],":",C17),"")</f>
        <v/>
      </c>
      <c r="G16" s="17" t="str" cm="1">
        <f t="array" ref="G16">_xlfn._xlws.FILTER(TblLngth[Lengte],TblLngth[Rak]=TEXT(Wdstrvrklrng[[#This Row],[Rak]],"0"),"")</f>
        <v/>
      </c>
      <c r="H16" s="31" t="str" cm="1">
        <f t="array" ref="H16">IF(D15="","",IF(Wdstrvrklrng[[#This Row],[Rak]]="",_xlfn._xlws.FILTER(StrPnt[[B1]:[B8]],StrPnt[Merkteken]=E15,""),IF(AND(Wdstrvrklrng[[#This Row],[Rak]]&lt;&gt;"",Wdstrvrklrng[[#This Row],[Start/Merkteken]]=""),"Rak incorrect!! Corrigeer aub.",IF(Wdstrvrklrng[[#This Row],[Start-/Rondingstijd]]="","Rondingstijd nog invullen",""))))</f>
        <v/>
      </c>
      <c r="N16" s="31"/>
      <c r="O16" s="31"/>
      <c r="P16" s="31"/>
      <c r="R16" s="6" t="str" cm="1">
        <f t="array" ref="R16">_xlfn._xlws.FILTER(StrPnt[[B1]:[B8]],StrPnt[Merkteken]=E15,"")</f>
        <v/>
      </c>
    </row>
    <row r="17" spans="2:18" ht="16.5" customHeight="1" x14ac:dyDescent="0.25">
      <c r="B17" s="19">
        <f t="shared" si="0"/>
        <v>9</v>
      </c>
      <c r="C17" s="30"/>
      <c r="D17" s="28"/>
      <c r="E17" s="1" t="str" cm="1">
        <f t="array" ref="E17">IFERROR(_xlfn._xlws.FILTER(VanNaar[Naar],VanNaar[Van]=CONCATENATE(Wdstrvrklrng[[#This Row],[Rak]],E16)),"")</f>
        <v/>
      </c>
      <c r="F17" s="2" t="str" cm="1">
        <f t="array" ref="F17">_xlfn._xlws.FILTER(Ronding[Value],Ronding[VanNaar]=CONCATENATE(Wdstrvrklrng[[#This Row],[Rak]],":",C18),"")</f>
        <v/>
      </c>
      <c r="G17" s="17" t="str" cm="1">
        <f t="array" ref="G17">_xlfn._xlws.FILTER(TblLngth[Lengte],TblLngth[Rak]=TEXT(Wdstrvrklrng[[#This Row],[Rak]],"0"),"")</f>
        <v/>
      </c>
      <c r="H17" s="31" t="str" cm="1">
        <f t="array" ref="H17">IF(D16="","",IF(Wdstrvrklrng[[#This Row],[Rak]]="",_xlfn._xlws.FILTER(StrPnt[[B1]:[B8]],StrPnt[Merkteken]=E16,""),IF(AND(Wdstrvrklrng[[#This Row],[Rak]]&lt;&gt;"",Wdstrvrklrng[[#This Row],[Start/Merkteken]]=""),"Rak incorrect!! Corrigeer aub.",IF(Wdstrvrklrng[[#This Row],[Start-/Rondingstijd]]="","Rondingstijd nog invullen",""))))</f>
        <v/>
      </c>
      <c r="N17" s="31"/>
      <c r="O17" s="31"/>
      <c r="P17" s="31"/>
      <c r="R17" s="6" t="str" cm="1">
        <f t="array" ref="R17">_xlfn._xlws.FILTER(StrPnt[[B1]:[B8]],StrPnt[Merkteken]=E16,"")</f>
        <v/>
      </c>
    </row>
    <row r="18" spans="2:18" ht="16.5" customHeight="1" x14ac:dyDescent="0.25">
      <c r="B18" s="19">
        <f t="shared" si="0"/>
        <v>10</v>
      </c>
      <c r="C18" s="30"/>
      <c r="D18" s="28"/>
      <c r="E18" s="1" t="str" cm="1">
        <f t="array" ref="E18">IFERROR(_xlfn._xlws.FILTER(VanNaar[Naar],VanNaar[Van]=CONCATENATE(Wdstrvrklrng[[#This Row],[Rak]],E17)),"")</f>
        <v/>
      </c>
      <c r="F18" s="2" t="str" cm="1">
        <f t="array" ref="F18">_xlfn._xlws.FILTER(Ronding[Value],Ronding[VanNaar]=CONCATENATE(Wdstrvrklrng[[#This Row],[Rak]],":",C19),"")</f>
        <v/>
      </c>
      <c r="G18" s="17" t="str" cm="1">
        <f t="array" ref="G18">_xlfn._xlws.FILTER(TblLngth[Lengte],TblLngth[Rak]=TEXT(Wdstrvrklrng[[#This Row],[Rak]],"0"),"")</f>
        <v/>
      </c>
      <c r="H18" s="31" t="str" cm="1">
        <f t="array" ref="H18">IF(D17="","",IF(Wdstrvrklrng[[#This Row],[Rak]]="",_xlfn._xlws.FILTER(StrPnt[[B1]:[B8]],StrPnt[Merkteken]=E17,""),IF(AND(Wdstrvrklrng[[#This Row],[Rak]]&lt;&gt;"",Wdstrvrklrng[[#This Row],[Start/Merkteken]]=""),"Rak incorrect!! Corrigeer aub.",IF(Wdstrvrklrng[[#This Row],[Start-/Rondingstijd]]="","Rondingstijd nog invullen",""))))</f>
        <v/>
      </c>
      <c r="N18" s="31"/>
      <c r="O18" s="31"/>
      <c r="P18" s="31"/>
      <c r="R18" s="6" t="str" cm="1">
        <f t="array" ref="R18">_xlfn._xlws.FILTER(StrPnt[[B1]:[B8]],StrPnt[Merkteken]=E17,"")</f>
        <v/>
      </c>
    </row>
    <row r="19" spans="2:18" ht="16.5" customHeight="1" x14ac:dyDescent="0.25">
      <c r="B19" s="19">
        <f t="shared" si="0"/>
        <v>11</v>
      </c>
      <c r="C19" s="30"/>
      <c r="D19" s="28"/>
      <c r="E19" s="1" t="str" cm="1">
        <f t="array" ref="E19">IFERROR(_xlfn._xlws.FILTER(VanNaar[Naar],VanNaar[Van]=CONCATENATE(Wdstrvrklrng[[#This Row],[Rak]],E18)),"")</f>
        <v/>
      </c>
      <c r="F19" s="2" t="str" cm="1">
        <f t="array" ref="F19">_xlfn._xlws.FILTER(Ronding[Value],Ronding[VanNaar]=CONCATENATE(Wdstrvrklrng[[#This Row],[Rak]],":",C20),"")</f>
        <v/>
      </c>
      <c r="G19" s="17" t="str" cm="1">
        <f t="array" ref="G19">_xlfn._xlws.FILTER(TblLngth[Lengte],TblLngth[Rak]=TEXT(Wdstrvrklrng[[#This Row],[Rak]],"0"),"")</f>
        <v/>
      </c>
      <c r="H19" s="31" t="str" cm="1">
        <f t="array" ref="H19">IF(D18="","",IF(Wdstrvrklrng[[#This Row],[Rak]]="",_xlfn._xlws.FILTER(StrPnt[[B1]:[B8]],StrPnt[Merkteken]=E18,""),IF(AND(Wdstrvrklrng[[#This Row],[Rak]]&lt;&gt;"",Wdstrvrklrng[[#This Row],[Start/Merkteken]]=""),"Rak incorrect!! Corrigeer aub.",IF(Wdstrvrklrng[[#This Row],[Start-/Rondingstijd]]="","Rondingstijd nog invullen",""))))</f>
        <v/>
      </c>
      <c r="N19" s="31"/>
      <c r="O19" s="31"/>
      <c r="P19" s="31"/>
      <c r="R19" s="6" t="str" cm="1">
        <f t="array" ref="R19">_xlfn._xlws.FILTER(StrPnt[[B1]:[B8]],StrPnt[Merkteken]=E18,"")</f>
        <v/>
      </c>
    </row>
    <row r="20" spans="2:18" ht="16.5" customHeight="1" x14ac:dyDescent="0.25">
      <c r="B20" s="19">
        <f t="shared" si="0"/>
        <v>12</v>
      </c>
      <c r="C20" s="30"/>
      <c r="D20" s="28"/>
      <c r="E20" s="1" t="str" cm="1">
        <f t="array" ref="E20">IFERROR(_xlfn._xlws.FILTER(VanNaar[Naar],VanNaar[Van]=CONCATENATE(Wdstrvrklrng[[#This Row],[Rak]],E19)),"")</f>
        <v/>
      </c>
      <c r="F20" s="2" t="str" cm="1">
        <f t="array" ref="F20">_xlfn._xlws.FILTER(Ronding[Value],Ronding[VanNaar]=CONCATENATE(Wdstrvrklrng[[#This Row],[Rak]],":",C21),"")</f>
        <v/>
      </c>
      <c r="G20" s="17" t="str" cm="1">
        <f t="array" ref="G20">_xlfn._xlws.FILTER(TblLngth[Lengte],TblLngth[Rak]=TEXT(Wdstrvrklrng[[#This Row],[Rak]],"0"),"")</f>
        <v/>
      </c>
      <c r="H20" s="31" t="str" cm="1">
        <f t="array" ref="H20">IF(D19="","",IF(Wdstrvrklrng[[#This Row],[Rak]]="",_xlfn._xlws.FILTER(StrPnt[[B1]:[B8]],StrPnt[Merkteken]=E19,""),IF(AND(Wdstrvrklrng[[#This Row],[Rak]]&lt;&gt;"",Wdstrvrklrng[[#This Row],[Start/Merkteken]]=""),"Rak incorrect!! Corrigeer aub.",IF(Wdstrvrklrng[[#This Row],[Start-/Rondingstijd]]="","Rondingstijd nog invullen",""))))</f>
        <v/>
      </c>
      <c r="N20" s="31"/>
      <c r="O20" s="31"/>
      <c r="P20" s="31"/>
      <c r="R20" s="6" t="str" cm="1">
        <f t="array" ref="R20">_xlfn._xlws.FILTER(StrPnt[[B1]:[B8]],StrPnt[Merkteken]=E19,"")</f>
        <v/>
      </c>
    </row>
    <row r="21" spans="2:18" ht="16.5" customHeight="1" x14ac:dyDescent="0.25">
      <c r="B21" s="19">
        <f t="shared" si="0"/>
        <v>13</v>
      </c>
      <c r="C21" s="30"/>
      <c r="D21" s="28"/>
      <c r="E21" s="1" t="str" cm="1">
        <f t="array" ref="E21">IFERROR(_xlfn._xlws.FILTER(VanNaar[Naar],VanNaar[Van]=CONCATENATE(Wdstrvrklrng[[#This Row],[Rak]],E20)),"")</f>
        <v/>
      </c>
      <c r="F21" s="2" t="str" cm="1">
        <f t="array" ref="F21">_xlfn._xlws.FILTER(Ronding[Value],Ronding[VanNaar]=CONCATENATE(Wdstrvrklrng[[#This Row],[Rak]],":",C22),"")</f>
        <v/>
      </c>
      <c r="G21" s="17" t="str" cm="1">
        <f t="array" ref="G21">_xlfn._xlws.FILTER(TblLngth[Lengte],TblLngth[Rak]=TEXT(Wdstrvrklrng[[#This Row],[Rak]],"0"),"")</f>
        <v/>
      </c>
      <c r="H21" s="31" t="str" cm="1">
        <f t="array" ref="H21">IF(D20="","",IF(Wdstrvrklrng[[#This Row],[Rak]]="",_xlfn._xlws.FILTER(StrPnt[[B1]:[B8]],StrPnt[Merkteken]=E20,""),IF(AND(Wdstrvrklrng[[#This Row],[Rak]]&lt;&gt;"",Wdstrvrklrng[[#This Row],[Start/Merkteken]]=""),"Rak incorrect!! Corrigeer aub.",IF(Wdstrvrklrng[[#This Row],[Start-/Rondingstijd]]="","Rondingstijd nog invullen",""))))</f>
        <v/>
      </c>
      <c r="N21" s="31"/>
      <c r="O21" s="31"/>
      <c r="P21" s="31"/>
      <c r="R21" s="6" t="str" cm="1">
        <f t="array" ref="R21">_xlfn._xlws.FILTER(StrPnt[[B1]:[B8]],StrPnt[Merkteken]=E20,"")</f>
        <v/>
      </c>
    </row>
    <row r="22" spans="2:18" ht="16.5" customHeight="1" x14ac:dyDescent="0.25">
      <c r="B22" s="19">
        <f t="shared" si="0"/>
        <v>14</v>
      </c>
      <c r="C22" s="30"/>
      <c r="D22" s="28"/>
      <c r="E22" s="1" t="str" cm="1">
        <f t="array" ref="E22">IFERROR(_xlfn._xlws.FILTER(VanNaar[Naar],VanNaar[Van]=CONCATENATE(Wdstrvrklrng[[#This Row],[Rak]],E21)),"")</f>
        <v/>
      </c>
      <c r="F22" s="2" t="str" cm="1">
        <f t="array" ref="F22">_xlfn._xlws.FILTER(Ronding[Value],Ronding[VanNaar]=CONCATENATE(Wdstrvrklrng[[#This Row],[Rak]],":",C23),"")</f>
        <v/>
      </c>
      <c r="G22" s="17" t="str" cm="1">
        <f t="array" ref="G22">_xlfn._xlws.FILTER(TblLngth[Lengte],TblLngth[Rak]=TEXT(Wdstrvrklrng[[#This Row],[Rak]],"0"),"")</f>
        <v/>
      </c>
      <c r="H22" s="31" t="str" cm="1">
        <f t="array" ref="H22">IF(D21="","",IF(Wdstrvrklrng[[#This Row],[Rak]]="",_xlfn._xlws.FILTER(StrPnt[[B1]:[B8]],StrPnt[Merkteken]=E21,""),IF(AND(Wdstrvrklrng[[#This Row],[Rak]]&lt;&gt;"",Wdstrvrklrng[[#This Row],[Start/Merkteken]]=""),"Rak incorrect!! Corrigeer aub.",IF(Wdstrvrklrng[[#This Row],[Start-/Rondingstijd]]="","Rondingstijd nog invullen",""))))</f>
        <v/>
      </c>
      <c r="N22" s="31"/>
      <c r="O22" s="31"/>
      <c r="P22" s="31"/>
      <c r="R22" s="6" t="str" cm="1">
        <f t="array" ref="R22">_xlfn._xlws.FILTER(StrPnt[[B1]:[B8]],StrPnt[Merkteken]=E21,"")</f>
        <v/>
      </c>
    </row>
    <row r="23" spans="2:18" ht="16.5" customHeight="1" x14ac:dyDescent="0.25">
      <c r="B23" s="19">
        <f t="shared" si="0"/>
        <v>15</v>
      </c>
      <c r="C23" s="30"/>
      <c r="D23" s="28"/>
      <c r="E23" s="1" t="str" cm="1">
        <f t="array" ref="E23">IFERROR(_xlfn._xlws.FILTER(VanNaar[Naar],VanNaar[Van]=CONCATENATE(Wdstrvrklrng[[#This Row],[Rak]],E22)),"")</f>
        <v/>
      </c>
      <c r="F23" s="2" t="str" cm="1">
        <f t="array" ref="F23">_xlfn._xlws.FILTER(Ronding[Value],Ronding[VanNaar]=CONCATENATE(Wdstrvrklrng[[#This Row],[Rak]],":",C24),"")</f>
        <v/>
      </c>
      <c r="G23" s="17" t="str" cm="1">
        <f t="array" ref="G23">_xlfn._xlws.FILTER(TblLngth[Lengte],TblLngth[Rak]=TEXT(Wdstrvrklrng[[#This Row],[Rak]],"0"),"")</f>
        <v/>
      </c>
      <c r="H23" s="31" t="str" cm="1">
        <f t="array" ref="H23">IF(D22="","",IF(Wdstrvrklrng[[#This Row],[Rak]]="",_xlfn._xlws.FILTER(StrPnt[[B1]:[B8]],StrPnt[Merkteken]=E22,""),IF(AND(Wdstrvrklrng[[#This Row],[Rak]]&lt;&gt;"",Wdstrvrklrng[[#This Row],[Start/Merkteken]]=""),"Rak incorrect!! Corrigeer aub.",IF(Wdstrvrklrng[[#This Row],[Start-/Rondingstijd]]="","Rondingstijd nog invullen",""))))</f>
        <v/>
      </c>
      <c r="N23" s="31"/>
      <c r="O23" s="31"/>
      <c r="P23" s="31"/>
      <c r="R23" s="6" t="str" cm="1">
        <f t="array" ref="R23">_xlfn._xlws.FILTER(StrPnt[[B1]:[B8]],StrPnt[Merkteken]=E22,"")</f>
        <v/>
      </c>
    </row>
    <row r="24" spans="2:18" ht="15.75" customHeight="1" x14ac:dyDescent="0.25">
      <c r="B24" s="19">
        <f t="shared" si="0"/>
        <v>16</v>
      </c>
      <c r="C24" s="30"/>
      <c r="D24" s="28"/>
      <c r="E24" s="1" t="str" cm="1">
        <f t="array" ref="E24">IFERROR(_xlfn._xlws.FILTER(VanNaar[Naar],VanNaar[Van]=CONCATENATE(Wdstrvrklrng[[#This Row],[Rak]],E23)),"")</f>
        <v/>
      </c>
      <c r="F24" s="2" t="str" cm="1">
        <f t="array" ref="F24">_xlfn._xlws.FILTER(Ronding[Value],Ronding[VanNaar]=CONCATENATE(Wdstrvrklrng[[#This Row],[Rak]],":",C25),"")</f>
        <v/>
      </c>
      <c r="G24" s="17" t="str" cm="1">
        <f t="array" ref="G24">_xlfn._xlws.FILTER(TblLngth[Lengte],TblLngth[Rak]=TEXT(Wdstrvrklrng[[#This Row],[Rak]],"0"),"")</f>
        <v/>
      </c>
      <c r="H24" s="31" t="str" cm="1">
        <f t="array" ref="H24">IF(D23="","",IF(Wdstrvrklrng[[#This Row],[Rak]]="",_xlfn._xlws.FILTER(StrPnt[[B1]:[B8]],StrPnt[Merkteken]=E23,""),IF(AND(Wdstrvrklrng[[#This Row],[Rak]]&lt;&gt;"",Wdstrvrklrng[[#This Row],[Start/Merkteken]]=""),"Rak incorrect!! Corrigeer aub.",IF(Wdstrvrklrng[[#This Row],[Start-/Rondingstijd]]="","Rondingstijd nog invullen",""))))</f>
        <v/>
      </c>
      <c r="N24" s="31"/>
      <c r="O24" s="31"/>
      <c r="P24" s="31"/>
      <c r="R24" s="6" t="str" cm="1">
        <f t="array" ref="R24">_xlfn._xlws.FILTER(StrPnt[[B1]:[B8]],StrPnt[Merkteken]=E23,"")</f>
        <v/>
      </c>
    </row>
    <row r="25" spans="2:18" ht="15.75" customHeight="1" x14ac:dyDescent="0.25">
      <c r="B25" s="19">
        <f t="shared" si="0"/>
        <v>17</v>
      </c>
      <c r="C25" s="30"/>
      <c r="D25" s="28"/>
      <c r="E25" s="1" t="str" cm="1">
        <f t="array" ref="E25">IFERROR(_xlfn._xlws.FILTER(VanNaar[Naar],VanNaar[Van]=CONCATENATE(Wdstrvrklrng[[#This Row],[Rak]],E24)),"")</f>
        <v/>
      </c>
      <c r="F25" s="2" t="str" cm="1">
        <f t="array" ref="F25">_xlfn._xlws.FILTER(Ronding[Value],Ronding[VanNaar]=CONCATENATE(Wdstrvrklrng[[#This Row],[Rak]],":",C26),"")</f>
        <v/>
      </c>
      <c r="G25" s="17" t="str" cm="1">
        <f t="array" ref="G25">_xlfn._xlws.FILTER(TblLngth[Lengte],TblLngth[Rak]=TEXT(Wdstrvrklrng[[#This Row],[Rak]],"0"),"")</f>
        <v/>
      </c>
      <c r="H25" s="31" t="str" cm="1">
        <f t="array" ref="H25">IF(D24="","",IF(Wdstrvrklrng[[#This Row],[Rak]]="",_xlfn._xlws.FILTER(StrPnt[[B1]:[B8]],StrPnt[Merkteken]=E24,""),IF(AND(Wdstrvrklrng[[#This Row],[Rak]]&lt;&gt;"",Wdstrvrklrng[[#This Row],[Start/Merkteken]]=""),"Rak incorrect!! Corrigeer aub.",IF(Wdstrvrklrng[[#This Row],[Start-/Rondingstijd]]="","Rondingstijd nog invullen",""))))</f>
        <v/>
      </c>
      <c r="N25" s="31"/>
      <c r="O25" s="31"/>
      <c r="P25" s="31"/>
      <c r="R25" s="6" t="str" cm="1">
        <f t="array" ref="R25">_xlfn._xlws.FILTER(StrPnt[[B1]:[B8]],StrPnt[Merkteken]=E24,"")</f>
        <v/>
      </c>
    </row>
    <row r="26" spans="2:18" ht="15.75" customHeight="1" x14ac:dyDescent="0.25">
      <c r="B26" s="19">
        <f t="shared" si="0"/>
        <v>18</v>
      </c>
      <c r="C26" s="30"/>
      <c r="D26" s="28"/>
      <c r="E26" s="1" t="str" cm="1">
        <f t="array" ref="E26">IFERROR(_xlfn._xlws.FILTER(VanNaar[Naar],VanNaar[Van]=CONCATENATE(Wdstrvrklrng[[#This Row],[Rak]],E25)),"")</f>
        <v/>
      </c>
      <c r="F26" s="2" t="str" cm="1">
        <f t="array" ref="F26">_xlfn._xlws.FILTER(Ronding[Value],Ronding[VanNaar]=CONCATENATE(Wdstrvrklrng[[#This Row],[Rak]],":",C27),"")</f>
        <v/>
      </c>
      <c r="G26" s="17" t="str" cm="1">
        <f t="array" ref="G26">_xlfn._xlws.FILTER(TblLngth[Lengte],TblLngth[Rak]=TEXT(Wdstrvrklrng[[#This Row],[Rak]],"0"),"")</f>
        <v/>
      </c>
      <c r="H26" s="31" t="str" cm="1">
        <f t="array" ref="H26">IF(D25="","",IF(Wdstrvrklrng[[#This Row],[Rak]]="",_xlfn._xlws.FILTER(StrPnt[[B1]:[B8]],StrPnt[Merkteken]=E25,""),IF(AND(Wdstrvrklrng[[#This Row],[Rak]]&lt;&gt;"",Wdstrvrklrng[[#This Row],[Start/Merkteken]]=""),"Rak incorrect!! Corrigeer aub.",IF(Wdstrvrklrng[[#This Row],[Start-/Rondingstijd]]="","Rondingstijd nog invullen",""))))</f>
        <v/>
      </c>
      <c r="N26" s="31"/>
      <c r="O26" s="31"/>
      <c r="P26" s="31"/>
      <c r="R26" s="6" t="str" cm="1">
        <f t="array" ref="R26">_xlfn._xlws.FILTER(StrPnt[[B1]:[B8]],StrPnt[Merkteken]=E25,"")</f>
        <v/>
      </c>
    </row>
    <row r="27" spans="2:18" ht="15.75" customHeight="1" x14ac:dyDescent="0.25">
      <c r="B27" s="19">
        <f t="shared" si="0"/>
        <v>19</v>
      </c>
      <c r="C27" s="30"/>
      <c r="D27" s="28"/>
      <c r="E27" s="1" t="str" cm="1">
        <f t="array" ref="E27">IFERROR(_xlfn._xlws.FILTER(VanNaar[Naar],VanNaar[Van]=CONCATENATE(Wdstrvrklrng[[#This Row],[Rak]],E26)),"")</f>
        <v/>
      </c>
      <c r="F27" s="2" t="str" cm="1">
        <f t="array" ref="F27">_xlfn._xlws.FILTER(Ronding[Value],Ronding[VanNaar]=CONCATENATE(Wdstrvrklrng[[#This Row],[Rak]],":",C28),"")</f>
        <v/>
      </c>
      <c r="G27" s="17" t="str" cm="1">
        <f t="array" ref="G27">_xlfn._xlws.FILTER(TblLngth[Lengte],TblLngth[Rak]=TEXT(Wdstrvrklrng[[#This Row],[Rak]],"0"),"")</f>
        <v/>
      </c>
      <c r="H27" s="31" t="str" cm="1">
        <f t="array" ref="H27">IF(D26="","",IF(Wdstrvrklrng[[#This Row],[Rak]]="",_xlfn._xlws.FILTER(StrPnt[[B1]:[B8]],StrPnt[Merkteken]=E26,""),IF(AND(Wdstrvrklrng[[#This Row],[Rak]]&lt;&gt;"",Wdstrvrklrng[[#This Row],[Start/Merkteken]]=""),"Rak incorrect!! Corrigeer aub.",IF(Wdstrvrklrng[[#This Row],[Start-/Rondingstijd]]="","Rondingstijd nog invullen",""))))</f>
        <v/>
      </c>
      <c r="N27" s="31"/>
      <c r="O27" s="31"/>
      <c r="P27" s="31"/>
      <c r="R27" s="6" t="str" cm="1">
        <f t="array" ref="R27">_xlfn._xlws.FILTER(StrPnt[[B1]:[B8]],StrPnt[Merkteken]=E26,"")</f>
        <v/>
      </c>
    </row>
    <row r="28" spans="2:18" ht="15.75" customHeight="1" x14ac:dyDescent="0.25">
      <c r="B28" s="19">
        <f t="shared" si="0"/>
        <v>20</v>
      </c>
      <c r="C28" s="30"/>
      <c r="D28" s="28"/>
      <c r="E28" s="1" t="str" cm="1">
        <f t="array" ref="E28">IFERROR(_xlfn._xlws.FILTER(VanNaar[Naar],VanNaar[Van]=CONCATENATE(Wdstrvrklrng[[#This Row],[Rak]],E27)),"")</f>
        <v/>
      </c>
      <c r="F28" s="2" t="str" cm="1">
        <f t="array" ref="F28">_xlfn._xlws.FILTER(Ronding[Value],Ronding[VanNaar]=CONCATENATE(Wdstrvrklrng[[#This Row],[Rak]],":",C29),"")</f>
        <v/>
      </c>
      <c r="G28" s="17" t="str" cm="1">
        <f t="array" ref="G28">_xlfn._xlws.FILTER(TblLngth[Lengte],TblLngth[Rak]=TEXT(Wdstrvrklrng[[#This Row],[Rak]],"0"),"")</f>
        <v/>
      </c>
      <c r="H28" s="31" t="str" cm="1">
        <f t="array" ref="H28">IF(D27="","",IF(Wdstrvrklrng[[#This Row],[Rak]]="",_xlfn._xlws.FILTER(StrPnt[[B1]:[B8]],StrPnt[Merkteken]=E27,""),IF(AND(Wdstrvrklrng[[#This Row],[Rak]]&lt;&gt;"",Wdstrvrklrng[[#This Row],[Start/Merkteken]]=""),"Rak incorrect!! Corrigeer aub.",IF(Wdstrvrklrng[[#This Row],[Start-/Rondingstijd]]="","Rondingstijd nog invullen",""))))</f>
        <v/>
      </c>
      <c r="N28" s="31"/>
      <c r="O28" s="31"/>
      <c r="P28" s="31"/>
      <c r="R28" s="6" t="str" cm="1">
        <f t="array" ref="R28">_xlfn._xlws.FILTER(StrPnt[[B1]:[B8]],StrPnt[Merkteken]=E27,"")</f>
        <v/>
      </c>
    </row>
    <row r="29" spans="2:18" ht="15.75" customHeight="1" x14ac:dyDescent="0.25">
      <c r="B29" s="19">
        <f t="shared" si="0"/>
        <v>21</v>
      </c>
      <c r="C29" s="30"/>
      <c r="D29" s="28"/>
      <c r="E29" s="1" t="str" cm="1">
        <f t="array" ref="E29">IFERROR(_xlfn._xlws.FILTER(VanNaar[Naar],VanNaar[Van]=CONCATENATE(Wdstrvrklrng[[#This Row],[Rak]],E28)),"")</f>
        <v/>
      </c>
      <c r="F29" s="2" t="str" cm="1">
        <f t="array" ref="F29">_xlfn._xlws.FILTER(Ronding[Value],Ronding[VanNaar]=CONCATENATE(Wdstrvrklrng[[#This Row],[Rak]],":",C30),"")</f>
        <v/>
      </c>
      <c r="G29" s="17" t="str" cm="1">
        <f t="array" ref="G29">_xlfn._xlws.FILTER(TblLngth[Lengte],TblLngth[Rak]=TEXT(Wdstrvrklrng[[#This Row],[Rak]],"0"),"")</f>
        <v/>
      </c>
      <c r="H29" s="31" t="str" cm="1">
        <f t="array" ref="H29">IF(D28="","",IF(Wdstrvrklrng[[#This Row],[Rak]]="",_xlfn._xlws.FILTER(StrPnt[[B1]:[B8]],StrPnt[Merkteken]=E28,""),IF(AND(Wdstrvrklrng[[#This Row],[Rak]]&lt;&gt;"",Wdstrvrklrng[[#This Row],[Start/Merkteken]]=""),"Rak incorrect!! Corrigeer aub.",IF(Wdstrvrklrng[[#This Row],[Start-/Rondingstijd]]="","Rondingstijd nog invullen",""))))</f>
        <v/>
      </c>
      <c r="N29" s="31"/>
      <c r="O29" s="31"/>
      <c r="P29" s="31"/>
      <c r="R29" s="6" t="str" cm="1">
        <f t="array" ref="R29">_xlfn._xlws.FILTER(StrPnt[[B1]:[B8]],StrPnt[Merkteken]=E28,"")</f>
        <v/>
      </c>
    </row>
    <row r="30" spans="2:18" ht="15.75" customHeight="1" x14ac:dyDescent="0.25">
      <c r="B30" s="19">
        <f t="shared" si="0"/>
        <v>22</v>
      </c>
      <c r="C30" s="30"/>
      <c r="D30" s="28"/>
      <c r="E30" s="1" t="str" cm="1">
        <f t="array" ref="E30">IFERROR(_xlfn._xlws.FILTER(VanNaar[Naar],VanNaar[Van]=CONCATENATE(Wdstrvrklrng[[#This Row],[Rak]],E29)),"")</f>
        <v/>
      </c>
      <c r="F30" s="2" t="str" cm="1">
        <f t="array" ref="F30">_xlfn._xlws.FILTER(Ronding[Value],Ronding[VanNaar]=CONCATENATE(Wdstrvrklrng[[#This Row],[Rak]],":",C31),"")</f>
        <v/>
      </c>
      <c r="G30" s="17" t="str" cm="1">
        <f t="array" ref="G30">_xlfn._xlws.FILTER(TblLngth[Lengte],TblLngth[Rak]=TEXT(Wdstrvrklrng[[#This Row],[Rak]],"0"),"")</f>
        <v/>
      </c>
      <c r="H30" s="31" t="str" cm="1">
        <f t="array" ref="H30">IF(D29="","",IF(Wdstrvrklrng[[#This Row],[Rak]]="",_xlfn._xlws.FILTER(StrPnt[[B1]:[B8]],StrPnt[Merkteken]=E29,""),IF(AND(Wdstrvrklrng[[#This Row],[Rak]]&lt;&gt;"",Wdstrvrklrng[[#This Row],[Start/Merkteken]]=""),"Rak incorrect!! Corrigeer aub.",IF(Wdstrvrklrng[[#This Row],[Start-/Rondingstijd]]="","Rondingstijd nog invullen",""))))</f>
        <v/>
      </c>
      <c r="N30" s="31"/>
      <c r="O30" s="31"/>
      <c r="P30" s="31"/>
      <c r="R30" s="6" t="str" cm="1">
        <f t="array" ref="R30">_xlfn._xlws.FILTER(StrPnt[[B1]:[B8]],StrPnt[Merkteken]=E29,"")</f>
        <v/>
      </c>
    </row>
    <row r="31" spans="2:18" ht="15.75" customHeight="1" x14ac:dyDescent="0.25">
      <c r="B31" s="19">
        <f t="shared" si="0"/>
        <v>23</v>
      </c>
      <c r="C31" s="30"/>
      <c r="D31" s="28"/>
      <c r="E31" s="1" t="str" cm="1">
        <f t="array" ref="E31">IFERROR(_xlfn._xlws.FILTER(VanNaar[Naar],VanNaar[Van]=CONCATENATE(Wdstrvrklrng[[#This Row],[Rak]],E30)),"")</f>
        <v/>
      </c>
      <c r="F31" s="2" t="str" cm="1">
        <f t="array" ref="F31">_xlfn._xlws.FILTER(Ronding[Value],Ronding[VanNaar]=CONCATENATE(Wdstrvrklrng[[#This Row],[Rak]],":",C32),"")</f>
        <v/>
      </c>
      <c r="G31" s="17" t="str" cm="1">
        <f t="array" ref="G31">_xlfn._xlws.FILTER(TblLngth[Lengte],TblLngth[Rak]=TEXT(Wdstrvrklrng[[#This Row],[Rak]],"0"),"")</f>
        <v/>
      </c>
      <c r="H31" s="31" t="str" cm="1">
        <f t="array" ref="H31">IF(D30="","",IF(Wdstrvrklrng[[#This Row],[Rak]]="",_xlfn._xlws.FILTER(StrPnt[[B1]:[B8]],StrPnt[Merkteken]=E30,""),IF(AND(Wdstrvrklrng[[#This Row],[Rak]]&lt;&gt;"",Wdstrvrklrng[[#This Row],[Start/Merkteken]]=""),"Rak incorrect!! Corrigeer aub.",IF(Wdstrvrklrng[[#This Row],[Start-/Rondingstijd]]="","Rondingstijd nog invullen",""))))</f>
        <v/>
      </c>
      <c r="N31" s="31"/>
      <c r="O31" s="31"/>
      <c r="P31" s="31"/>
      <c r="R31" s="6" t="str" cm="1">
        <f t="array" ref="R31">_xlfn._xlws.FILTER(StrPnt[[B1]:[B8]],StrPnt[Merkteken]=E30,"")</f>
        <v/>
      </c>
    </row>
    <row r="32" spans="2:18" ht="15.75" customHeight="1" x14ac:dyDescent="0.25">
      <c r="B32" s="19">
        <f t="shared" si="0"/>
        <v>24</v>
      </c>
      <c r="C32" s="30"/>
      <c r="D32" s="28"/>
      <c r="E32" s="1" t="str" cm="1">
        <f t="array" ref="E32">IFERROR(_xlfn._xlws.FILTER(VanNaar[Naar],VanNaar[Van]=CONCATENATE(Wdstrvrklrng[[#This Row],[Rak]],E31)),"")</f>
        <v/>
      </c>
      <c r="F32" s="2" t="str" cm="1">
        <f t="array" ref="F32">_xlfn._xlws.FILTER(Ronding[Value],Ronding[VanNaar]=CONCATENATE(Wdstrvrklrng[[#This Row],[Rak]],":",C33),"")</f>
        <v/>
      </c>
      <c r="G32" s="17" t="str" cm="1">
        <f t="array" ref="G32">_xlfn._xlws.FILTER(TblLngth[Lengte],TblLngth[Rak]=TEXT(Wdstrvrklrng[[#This Row],[Rak]],"0"),"")</f>
        <v/>
      </c>
      <c r="H32" s="31" t="str" cm="1">
        <f t="array" ref="H32">IF(D31="","",IF(Wdstrvrklrng[[#This Row],[Rak]]="",_xlfn._xlws.FILTER(StrPnt[[B1]:[B8]],StrPnt[Merkteken]=E31,""),IF(AND(Wdstrvrklrng[[#This Row],[Rak]]&lt;&gt;"",Wdstrvrklrng[[#This Row],[Start/Merkteken]]=""),"Rak incorrect!! Corrigeer aub.",IF(Wdstrvrklrng[[#This Row],[Start-/Rondingstijd]]="","Rondingstijd nog invullen",""))))</f>
        <v/>
      </c>
      <c r="N32" s="31"/>
      <c r="O32" s="31"/>
      <c r="P32" s="31"/>
      <c r="R32" s="6" t="str" cm="1">
        <f t="array" ref="R32">_xlfn._xlws.FILTER(StrPnt[[B1]:[B8]],StrPnt[Merkteken]=E31,"")</f>
        <v/>
      </c>
    </row>
    <row r="33" spans="2:18" ht="15.75" customHeight="1" x14ac:dyDescent="0.25">
      <c r="B33" s="19">
        <f t="shared" si="0"/>
        <v>25</v>
      </c>
      <c r="C33" s="30"/>
      <c r="D33" s="28"/>
      <c r="E33" s="1" t="str" cm="1">
        <f t="array" ref="E33">IFERROR(_xlfn._xlws.FILTER(VanNaar[Naar],VanNaar[Van]=CONCATENATE(Wdstrvrklrng[[#This Row],[Rak]],E32)),"")</f>
        <v/>
      </c>
      <c r="F33" s="2" t="str" cm="1">
        <f t="array" ref="F33">_xlfn._xlws.FILTER(Ronding[Value],Ronding[VanNaar]=CONCATENATE(Wdstrvrklrng[[#This Row],[Rak]],":",C34),"")</f>
        <v/>
      </c>
      <c r="G33" s="17" t="str" cm="1">
        <f t="array" ref="G33">_xlfn._xlws.FILTER(TblLngth[Lengte],TblLngth[Rak]=TEXT(Wdstrvrklrng[[#This Row],[Rak]],"0"),"")</f>
        <v/>
      </c>
      <c r="H33" s="31" t="str" cm="1">
        <f t="array" ref="H33">IF(D32="","",IF(Wdstrvrklrng[[#This Row],[Rak]]="",_xlfn._xlws.FILTER(StrPnt[[B1]:[B8]],StrPnt[Merkteken]=E32,""),IF(AND(Wdstrvrklrng[[#This Row],[Rak]]&lt;&gt;"",Wdstrvrklrng[[#This Row],[Start/Merkteken]]=""),"Rak incorrect!! Corrigeer aub.",IF(Wdstrvrklrng[[#This Row],[Start-/Rondingstijd]]="","Rondingstijd nog invullen",""))))</f>
        <v/>
      </c>
      <c r="N33" s="31"/>
      <c r="O33" s="31"/>
      <c r="P33" s="31"/>
      <c r="R33" s="6" t="str" cm="1">
        <f t="array" ref="R33">_xlfn._xlws.FILTER(StrPnt[[B1]:[B8]],StrPnt[Merkteken]=E32,"")</f>
        <v/>
      </c>
    </row>
    <row r="34" spans="2:18" ht="15.75" customHeight="1" x14ac:dyDescent="0.25">
      <c r="B34" s="19">
        <f t="shared" si="0"/>
        <v>26</v>
      </c>
      <c r="C34" s="30"/>
      <c r="D34" s="28"/>
      <c r="E34" s="1" t="str" cm="1">
        <f t="array" ref="E34">IFERROR(_xlfn._xlws.FILTER(VanNaar[Naar],VanNaar[Van]=CONCATENATE(Wdstrvrklrng[[#This Row],[Rak]],E33)),"")</f>
        <v/>
      </c>
      <c r="F34" s="2" t="str" cm="1">
        <f t="array" ref="F34">_xlfn._xlws.FILTER(Ronding[Value],Ronding[VanNaar]=CONCATENATE(Wdstrvrklrng[[#This Row],[Rak]],":",C35),"")</f>
        <v/>
      </c>
      <c r="G34" s="17" t="str" cm="1">
        <f t="array" ref="G34">_xlfn._xlws.FILTER(TblLngth[Lengte],TblLngth[Rak]=TEXT(Wdstrvrklrng[[#This Row],[Rak]],"0"),"")</f>
        <v/>
      </c>
      <c r="H34" s="31" t="str" cm="1">
        <f t="array" ref="H34">IF(D33="","",IF(Wdstrvrklrng[[#This Row],[Rak]]="",_xlfn._xlws.FILTER(StrPnt[[B1]:[B8]],StrPnt[Merkteken]=E33,""),IF(AND(Wdstrvrklrng[[#This Row],[Rak]]&lt;&gt;"",Wdstrvrklrng[[#This Row],[Start/Merkteken]]=""),"Rak incorrect!! Corrigeer aub.",IF(Wdstrvrklrng[[#This Row],[Start-/Rondingstijd]]="","Rondingstijd nog invullen",""))))</f>
        <v/>
      </c>
      <c r="N34" s="31"/>
      <c r="O34" s="31"/>
      <c r="P34" s="31"/>
      <c r="R34" s="6" t="str" cm="1">
        <f t="array" ref="R34">_xlfn._xlws.FILTER(StrPnt[[B1]:[B8]],StrPnt[Merkteken]=E33,"")</f>
        <v/>
      </c>
    </row>
    <row r="35" spans="2:18" ht="15.75" customHeight="1" x14ac:dyDescent="0.25">
      <c r="B35" s="19">
        <f t="shared" si="0"/>
        <v>27</v>
      </c>
      <c r="C35" s="30"/>
      <c r="D35" s="28"/>
      <c r="E35" s="1" t="str" cm="1">
        <f t="array" ref="E35">IFERROR(_xlfn._xlws.FILTER(VanNaar[Naar],VanNaar[Van]=CONCATENATE(Wdstrvrklrng[[#This Row],[Rak]],E34)),"")</f>
        <v/>
      </c>
      <c r="F35" s="2" t="str" cm="1">
        <f t="array" ref="F35">_xlfn._xlws.FILTER(Ronding[Value],Ronding[VanNaar]=CONCATENATE(Wdstrvrklrng[[#This Row],[Rak]],":",C36),"")</f>
        <v/>
      </c>
      <c r="G35" s="17" t="str" cm="1">
        <f t="array" ref="G35">_xlfn._xlws.FILTER(TblLngth[Lengte],TblLngth[Rak]=TEXT(Wdstrvrklrng[[#This Row],[Rak]],"0"),"")</f>
        <v/>
      </c>
      <c r="H35" s="31" t="str" cm="1">
        <f t="array" ref="H35">IF(D34="","",IF(Wdstrvrklrng[[#This Row],[Rak]]="",_xlfn._xlws.FILTER(StrPnt[[B1]:[B8]],StrPnt[Merkteken]=E34,""),IF(AND(Wdstrvrklrng[[#This Row],[Rak]]&lt;&gt;"",Wdstrvrklrng[[#This Row],[Start/Merkteken]]=""),"Rak incorrect!! Corrigeer aub.",IF(Wdstrvrklrng[[#This Row],[Start-/Rondingstijd]]="","Rondingstijd nog invullen",""))))</f>
        <v/>
      </c>
      <c r="N35" s="31"/>
      <c r="O35" s="31"/>
      <c r="P35" s="31"/>
      <c r="R35" s="6" t="str" cm="1">
        <f t="array" ref="R35">_xlfn._xlws.FILTER(StrPnt[[B1]:[B8]],StrPnt[Merkteken]=E34,"")</f>
        <v/>
      </c>
    </row>
    <row r="36" spans="2:18" ht="15.75" customHeight="1" x14ac:dyDescent="0.25">
      <c r="B36" s="19">
        <f t="shared" si="0"/>
        <v>28</v>
      </c>
      <c r="C36" s="30"/>
      <c r="D36" s="28"/>
      <c r="E36" s="1" t="str" cm="1">
        <f t="array" ref="E36">IFERROR(_xlfn._xlws.FILTER(VanNaar[Naar],VanNaar[Van]=CONCATENATE(Wdstrvrklrng[[#This Row],[Rak]],E35)),"")</f>
        <v/>
      </c>
      <c r="F36" s="2" t="str" cm="1">
        <f t="array" ref="F36">_xlfn._xlws.FILTER(Ronding[Value],Ronding[VanNaar]=CONCATENATE(Wdstrvrklrng[[#This Row],[Rak]],":",C37),"")</f>
        <v/>
      </c>
      <c r="G36" s="17" t="str" cm="1">
        <f t="array" ref="G36">_xlfn._xlws.FILTER(TblLngth[Lengte],TblLngth[Rak]=TEXT(Wdstrvrklrng[[#This Row],[Rak]],"0"),"")</f>
        <v/>
      </c>
      <c r="H36" s="31" t="str" cm="1">
        <f t="array" ref="H36">IF(D35="","",IF(Wdstrvrklrng[[#This Row],[Rak]]="",_xlfn._xlws.FILTER(StrPnt[[B1]:[B8]],StrPnt[Merkteken]=E35,""),IF(AND(Wdstrvrklrng[[#This Row],[Rak]]&lt;&gt;"",Wdstrvrklrng[[#This Row],[Start/Merkteken]]=""),"Rak incorrect!! Corrigeer aub.",IF(Wdstrvrklrng[[#This Row],[Start-/Rondingstijd]]="","Rondingstijd nog invullen",""))))</f>
        <v/>
      </c>
      <c r="N36" s="31"/>
      <c r="O36" s="31"/>
      <c r="P36" s="31"/>
      <c r="R36" s="6" t="str" cm="1">
        <f t="array" ref="R36">_xlfn._xlws.FILTER(StrPnt[[B1]:[B8]],StrPnt[Merkteken]=E35,"")</f>
        <v/>
      </c>
    </row>
    <row r="37" spans="2:18" ht="15.75" customHeight="1" x14ac:dyDescent="0.25">
      <c r="B37" s="19">
        <f t="shared" si="0"/>
        <v>29</v>
      </c>
      <c r="C37" s="30"/>
      <c r="D37" s="28"/>
      <c r="E37" s="1" t="str" cm="1">
        <f t="array" ref="E37">IFERROR(_xlfn._xlws.FILTER(VanNaar[Naar],VanNaar[Van]=CONCATENATE(Wdstrvrklrng[[#This Row],[Rak]],E36)),"")</f>
        <v/>
      </c>
      <c r="F37" s="2" t="str" cm="1">
        <f t="array" ref="F37">_xlfn._xlws.FILTER(Ronding[Value],Ronding[VanNaar]=CONCATENATE(Wdstrvrklrng[[#This Row],[Rak]],":",C38),"")</f>
        <v/>
      </c>
      <c r="G37" s="17" t="str" cm="1">
        <f t="array" ref="G37">_xlfn._xlws.FILTER(TblLngth[Lengte],TblLngth[Rak]=TEXT(Wdstrvrklrng[[#This Row],[Rak]],"0"),"")</f>
        <v/>
      </c>
      <c r="H37" s="31" t="str" cm="1">
        <f t="array" ref="H37">IF(D36="","",IF(Wdstrvrklrng[[#This Row],[Rak]]="",_xlfn._xlws.FILTER(StrPnt[[B1]:[B8]],StrPnt[Merkteken]=E36,""),IF(AND(Wdstrvrklrng[[#This Row],[Rak]]&lt;&gt;"",Wdstrvrklrng[[#This Row],[Start/Merkteken]]=""),"Rak incorrect!! Corrigeer aub.",IF(Wdstrvrklrng[[#This Row],[Start-/Rondingstijd]]="","Rondingstijd nog invullen",""))))</f>
        <v/>
      </c>
      <c r="N37" s="31"/>
      <c r="O37" s="31"/>
      <c r="P37" s="31"/>
      <c r="R37" s="6" t="str" cm="1">
        <f t="array" ref="R37">_xlfn._xlws.FILTER(StrPnt[[B1]:[B8]],StrPnt[Merkteken]=E36,"")</f>
        <v/>
      </c>
    </row>
    <row r="38" spans="2:18" ht="15.75" customHeight="1" x14ac:dyDescent="0.25">
      <c r="B38" s="19">
        <f t="shared" si="0"/>
        <v>30</v>
      </c>
      <c r="C38" s="30"/>
      <c r="D38" s="28"/>
      <c r="E38" s="1" t="str" cm="1">
        <f t="array" ref="E38">IFERROR(_xlfn._xlws.FILTER(VanNaar[Naar],VanNaar[Van]=CONCATENATE(Wdstrvrklrng[[#This Row],[Rak]],E37)),"")</f>
        <v/>
      </c>
      <c r="F38" s="2" t="str" cm="1">
        <f t="array" ref="F38">_xlfn._xlws.FILTER(Ronding[Value],Ronding[VanNaar]=CONCATENATE(Wdstrvrklrng[[#This Row],[Rak]],":",C39),"")</f>
        <v/>
      </c>
      <c r="G38" s="17" t="str" cm="1">
        <f t="array" ref="G38">_xlfn._xlws.FILTER(TblLngth[Lengte],TblLngth[Rak]=TEXT(Wdstrvrklrng[[#This Row],[Rak]],"0"),"")</f>
        <v/>
      </c>
      <c r="H38" s="31" t="str" cm="1">
        <f t="array" ref="H38">IF(D37="","",IF(Wdstrvrklrng[[#This Row],[Rak]]="",_xlfn._xlws.FILTER(StrPnt[[B1]:[B8]],StrPnt[Merkteken]=E37,""),IF(AND(Wdstrvrklrng[[#This Row],[Rak]]&lt;&gt;"",Wdstrvrklrng[[#This Row],[Start/Merkteken]]=""),"Rak incorrect!! Corrigeer aub.",IF(Wdstrvrklrng[[#This Row],[Start-/Rondingstijd]]="","Rondingstijd nog invullen",""))))</f>
        <v/>
      </c>
      <c r="N38" s="31"/>
      <c r="O38" s="31"/>
      <c r="P38" s="31"/>
      <c r="R38" s="6" t="str" cm="1">
        <f t="array" ref="R38">_xlfn._xlws.FILTER(StrPnt[[B1]:[B8]],StrPnt[Merkteken]=E37,"")</f>
        <v/>
      </c>
    </row>
    <row r="39" spans="2:18" ht="15.75" customHeight="1" x14ac:dyDescent="0.25">
      <c r="B39" s="19">
        <f t="shared" si="0"/>
        <v>31</v>
      </c>
      <c r="C39" s="30"/>
      <c r="D39" s="28"/>
      <c r="E39" s="1" t="str" cm="1">
        <f t="array" ref="E39">IFERROR(_xlfn._xlws.FILTER(VanNaar[Naar],VanNaar[Van]=CONCATENATE(Wdstrvrklrng[[#This Row],[Rak]],E38)),"")</f>
        <v/>
      </c>
      <c r="F39" s="2" t="str" cm="1">
        <f t="array" ref="F39">_xlfn._xlws.FILTER(Ronding[Value],Ronding[VanNaar]=CONCATENATE(Wdstrvrklrng[[#This Row],[Rak]],":",C40),"")</f>
        <v/>
      </c>
      <c r="G39" s="17" t="str" cm="1">
        <f t="array" ref="G39">_xlfn._xlws.FILTER(TblLngth[Lengte],TblLngth[Rak]=TEXT(Wdstrvrklrng[[#This Row],[Rak]],"0"),"")</f>
        <v/>
      </c>
      <c r="H39" s="31" t="str" cm="1">
        <f t="array" ref="H39">IF(D38="","",IF(Wdstrvrklrng[[#This Row],[Rak]]="",_xlfn._xlws.FILTER(StrPnt[[B1]:[B8]],StrPnt[Merkteken]=E38,""),IF(AND(Wdstrvrklrng[[#This Row],[Rak]]&lt;&gt;"",Wdstrvrklrng[[#This Row],[Start/Merkteken]]=""),"Rak incorrect!! Corrigeer aub.",IF(Wdstrvrklrng[[#This Row],[Start-/Rondingstijd]]="","Rondingstijd nog invullen",""))))</f>
        <v/>
      </c>
      <c r="N39" s="31"/>
      <c r="O39" s="31"/>
      <c r="P39" s="31"/>
      <c r="R39" s="6" t="str" cm="1">
        <f t="array" ref="R39">_xlfn._xlws.FILTER(StrPnt[[B1]:[B8]],StrPnt[Merkteken]=E38,"")</f>
        <v/>
      </c>
    </row>
    <row r="40" spans="2:18" ht="15.75" customHeight="1" x14ac:dyDescent="0.25">
      <c r="B40" s="19">
        <f t="shared" si="0"/>
        <v>32</v>
      </c>
      <c r="C40" s="30"/>
      <c r="D40" s="28"/>
      <c r="E40" s="1" t="str" cm="1">
        <f t="array" ref="E40">IFERROR(_xlfn._xlws.FILTER(VanNaar[Naar],VanNaar[Van]=CONCATENATE(Wdstrvrklrng[[#This Row],[Rak]],E39)),"")</f>
        <v/>
      </c>
      <c r="F40" s="2" t="str" cm="1">
        <f t="array" ref="F40">_xlfn._xlws.FILTER(Ronding[Value],Ronding[VanNaar]=CONCATENATE(Wdstrvrklrng[[#This Row],[Rak]],":",C41),"")</f>
        <v/>
      </c>
      <c r="G40" s="17" t="str" cm="1">
        <f t="array" ref="G40">_xlfn._xlws.FILTER(TblLngth[Lengte],TblLngth[Rak]=TEXT(Wdstrvrklrng[[#This Row],[Rak]],"0"),"")</f>
        <v/>
      </c>
      <c r="H40" s="31" t="str" cm="1">
        <f t="array" ref="H40">IF(D39="","",IF(Wdstrvrklrng[[#This Row],[Rak]]="",_xlfn._xlws.FILTER(StrPnt[[B1]:[B8]],StrPnt[Merkteken]=E39,""),IF(AND(Wdstrvrklrng[[#This Row],[Rak]]&lt;&gt;"",Wdstrvrklrng[[#This Row],[Start/Merkteken]]=""),"Rak incorrect!! Corrigeer aub.",IF(Wdstrvrklrng[[#This Row],[Start-/Rondingstijd]]="","Rondingstijd nog invullen",""))))</f>
        <v/>
      </c>
      <c r="N40" s="31"/>
      <c r="O40" s="31"/>
      <c r="P40" s="31"/>
      <c r="R40" s="6" t="str" cm="1">
        <f t="array" ref="R40">_xlfn._xlws.FILTER(StrPnt[[B1]:[B8]],StrPnt[Merkteken]=E39,"")</f>
        <v/>
      </c>
    </row>
    <row r="41" spans="2:18" ht="15.75" customHeight="1" x14ac:dyDescent="0.25">
      <c r="B41" s="19">
        <f t="shared" si="0"/>
        <v>33</v>
      </c>
      <c r="C41" s="30"/>
      <c r="D41" s="28"/>
      <c r="E41" s="1" t="str" cm="1">
        <f t="array" ref="E41">IFERROR(_xlfn._xlws.FILTER(VanNaar[Naar],VanNaar[Van]=CONCATENATE(Wdstrvrklrng[[#This Row],[Rak]],E40)),"")</f>
        <v/>
      </c>
      <c r="F41" s="2" t="str" cm="1">
        <f t="array" ref="F41">_xlfn._xlws.FILTER(Ronding[Value],Ronding[VanNaar]=CONCATENATE(Wdstrvrklrng[[#This Row],[Rak]],":",C42),"")</f>
        <v/>
      </c>
      <c r="G41" s="17" t="str" cm="1">
        <f t="array" ref="G41">_xlfn._xlws.FILTER(TblLngth[Lengte],TblLngth[Rak]=TEXT(Wdstrvrklrng[[#This Row],[Rak]],"0"),"")</f>
        <v/>
      </c>
      <c r="H41" s="31" t="str" cm="1">
        <f t="array" ref="H41">IF(D40="","",IF(Wdstrvrklrng[[#This Row],[Rak]]="",_xlfn._xlws.FILTER(StrPnt[[B1]:[B8]],StrPnt[Merkteken]=E40,""),IF(AND(Wdstrvrklrng[[#This Row],[Rak]]&lt;&gt;"",Wdstrvrklrng[[#This Row],[Start/Merkteken]]=""),"Rak incorrect!! Corrigeer aub.",IF(Wdstrvrklrng[[#This Row],[Start-/Rondingstijd]]="","Rondingstijd nog invullen",""))))</f>
        <v/>
      </c>
      <c r="N41" s="31"/>
      <c r="O41" s="31"/>
      <c r="P41" s="31"/>
      <c r="R41" s="6" t="str" cm="1">
        <f t="array" ref="R41">_xlfn._xlws.FILTER(StrPnt[[B1]:[B8]],StrPnt[Merkteken]=E40,"")</f>
        <v/>
      </c>
    </row>
    <row r="42" spans="2:18" ht="15.75" customHeight="1" x14ac:dyDescent="0.25">
      <c r="B42" s="19">
        <f t="shared" ref="B42:B78" si="1">B41+1</f>
        <v>34</v>
      </c>
      <c r="C42" s="30"/>
      <c r="D42" s="28"/>
      <c r="E42" s="1" t="str" cm="1">
        <f t="array" ref="E42">IFERROR(_xlfn._xlws.FILTER(VanNaar[Naar],VanNaar[Van]=CONCATENATE(Wdstrvrklrng[[#This Row],[Rak]],E41)),"")</f>
        <v/>
      </c>
      <c r="F42" s="2" t="str" cm="1">
        <f t="array" ref="F42">_xlfn._xlws.FILTER(Ronding[Value],Ronding[VanNaar]=CONCATENATE(Wdstrvrklrng[[#This Row],[Rak]],":",C43),"")</f>
        <v/>
      </c>
      <c r="G42" s="17" t="str" cm="1">
        <f t="array" ref="G42">_xlfn._xlws.FILTER(TblLngth[Lengte],TblLngth[Rak]=TEXT(Wdstrvrklrng[[#This Row],[Rak]],"0"),"")</f>
        <v/>
      </c>
      <c r="H42" s="31" t="str" cm="1">
        <f t="array" ref="H42">IF(D41="","",IF(Wdstrvrklrng[[#This Row],[Rak]]="",_xlfn._xlws.FILTER(StrPnt[[B1]:[B8]],StrPnt[Merkteken]=E41,""),IF(AND(Wdstrvrklrng[[#This Row],[Rak]]&lt;&gt;"",Wdstrvrklrng[[#This Row],[Start/Merkteken]]=""),"Rak incorrect!! Corrigeer aub.",IF(Wdstrvrklrng[[#This Row],[Start-/Rondingstijd]]="","Rondingstijd nog invullen",""))))</f>
        <v/>
      </c>
      <c r="N42" s="31"/>
      <c r="O42" s="31"/>
      <c r="P42" s="31"/>
      <c r="R42" s="6" t="str" cm="1">
        <f t="array" ref="R42">_xlfn._xlws.FILTER(StrPnt[[B1]:[B8]],StrPnt[Merkteken]=E41,"")</f>
        <v/>
      </c>
    </row>
    <row r="43" spans="2:18" ht="15.75" customHeight="1" x14ac:dyDescent="0.25">
      <c r="B43" s="19">
        <f t="shared" si="1"/>
        <v>35</v>
      </c>
      <c r="C43" s="30"/>
      <c r="D43" s="28"/>
      <c r="E43" s="1" t="str" cm="1">
        <f t="array" ref="E43">IFERROR(_xlfn._xlws.FILTER(VanNaar[Naar],VanNaar[Van]=CONCATENATE(Wdstrvrklrng[[#This Row],[Rak]],E42)),"")</f>
        <v/>
      </c>
      <c r="F43" s="2" t="str" cm="1">
        <f t="array" ref="F43">_xlfn._xlws.FILTER(Ronding[Value],Ronding[VanNaar]=CONCATENATE(Wdstrvrklrng[[#This Row],[Rak]],":",C44),"")</f>
        <v/>
      </c>
      <c r="G43" s="17" t="str" cm="1">
        <f t="array" ref="G43">_xlfn._xlws.FILTER(TblLngth[Lengte],TblLngth[Rak]=TEXT(Wdstrvrklrng[[#This Row],[Rak]],"0"),"")</f>
        <v/>
      </c>
      <c r="H43" s="31" t="str" cm="1">
        <f t="array" ref="H43">IF(D42="","",IF(Wdstrvrklrng[[#This Row],[Rak]]="",_xlfn._xlws.FILTER(StrPnt[[B1]:[B8]],StrPnt[Merkteken]=E42,""),IF(AND(Wdstrvrklrng[[#This Row],[Rak]]&lt;&gt;"",Wdstrvrklrng[[#This Row],[Start/Merkteken]]=""),"Rak incorrect!! Corrigeer aub.",IF(Wdstrvrklrng[[#This Row],[Start-/Rondingstijd]]="","Rondingstijd nog invullen",""))))</f>
        <v/>
      </c>
      <c r="N43" s="31"/>
      <c r="O43" s="31"/>
      <c r="P43" s="31"/>
      <c r="R43" s="6" t="str" cm="1">
        <f t="array" ref="R43">_xlfn._xlws.FILTER(StrPnt[[B1]:[B8]],StrPnt[Merkteken]=E42,"")</f>
        <v/>
      </c>
    </row>
    <row r="44" spans="2:18" ht="15.75" customHeight="1" x14ac:dyDescent="0.25">
      <c r="B44" s="19">
        <f t="shared" si="1"/>
        <v>36</v>
      </c>
      <c r="C44" s="30"/>
      <c r="D44" s="28"/>
      <c r="E44" s="1" t="str" cm="1">
        <f t="array" ref="E44">IFERROR(_xlfn._xlws.FILTER(VanNaar[Naar],VanNaar[Van]=CONCATENATE(Wdstrvrklrng[[#This Row],[Rak]],E43)),"")</f>
        <v/>
      </c>
      <c r="F44" s="2" t="str" cm="1">
        <f t="array" ref="F44">_xlfn._xlws.FILTER(Ronding[Value],Ronding[VanNaar]=CONCATENATE(Wdstrvrklrng[[#This Row],[Rak]],":",C45),"")</f>
        <v/>
      </c>
      <c r="G44" s="17" t="str" cm="1">
        <f t="array" ref="G44">_xlfn._xlws.FILTER(TblLngth[Lengte],TblLngth[Rak]=TEXT(Wdstrvrklrng[[#This Row],[Rak]],"0"),"")</f>
        <v/>
      </c>
      <c r="H44" s="31" t="str" cm="1">
        <f t="array" ref="H44">IF(D43="","",IF(Wdstrvrklrng[[#This Row],[Rak]]="",_xlfn._xlws.FILTER(StrPnt[[B1]:[B8]],StrPnt[Merkteken]=E43,""),IF(AND(Wdstrvrklrng[[#This Row],[Rak]]&lt;&gt;"",Wdstrvrklrng[[#This Row],[Start/Merkteken]]=""),"Rak incorrect!! Corrigeer aub.",IF(Wdstrvrklrng[[#This Row],[Start-/Rondingstijd]]="","Rondingstijd nog invullen",""))))</f>
        <v/>
      </c>
      <c r="N44" s="31"/>
      <c r="O44" s="31"/>
      <c r="P44" s="31"/>
      <c r="R44" s="6" t="str" cm="1">
        <f t="array" ref="R44">_xlfn._xlws.FILTER(StrPnt[[B1]:[B8]],StrPnt[Merkteken]=E43,"")</f>
        <v/>
      </c>
    </row>
    <row r="45" spans="2:18" ht="15.75" customHeight="1" x14ac:dyDescent="0.25">
      <c r="B45" s="19">
        <f t="shared" si="1"/>
        <v>37</v>
      </c>
      <c r="C45" s="30"/>
      <c r="D45" s="28"/>
      <c r="E45" s="1" t="str" cm="1">
        <f t="array" ref="E45">IFERROR(_xlfn._xlws.FILTER(VanNaar[Naar],VanNaar[Van]=CONCATENATE(Wdstrvrklrng[[#This Row],[Rak]],E44)),"")</f>
        <v/>
      </c>
      <c r="F45" s="2" t="str" cm="1">
        <f t="array" ref="F45">_xlfn._xlws.FILTER(Ronding[Value],Ronding[VanNaar]=CONCATENATE(Wdstrvrklrng[[#This Row],[Rak]],":",C46),"")</f>
        <v/>
      </c>
      <c r="G45" s="17" t="str" cm="1">
        <f t="array" ref="G45">_xlfn._xlws.FILTER(TblLngth[Lengte],TblLngth[Rak]=TEXT(Wdstrvrklrng[[#This Row],[Rak]],"0"),"")</f>
        <v/>
      </c>
      <c r="H45" s="31" t="str" cm="1">
        <f t="array" ref="H45">IF(D44="","",IF(Wdstrvrklrng[[#This Row],[Rak]]="",_xlfn._xlws.FILTER(StrPnt[[B1]:[B8]],StrPnt[Merkteken]=E44,""),IF(AND(Wdstrvrklrng[[#This Row],[Rak]]&lt;&gt;"",Wdstrvrklrng[[#This Row],[Start/Merkteken]]=""),"Rak incorrect!! Corrigeer aub.",IF(Wdstrvrklrng[[#This Row],[Start-/Rondingstijd]]="","Rondingstijd nog invullen",""))))</f>
        <v/>
      </c>
      <c r="N45" s="31"/>
      <c r="O45" s="31"/>
      <c r="P45" s="31"/>
      <c r="R45" s="6" t="str" cm="1">
        <f t="array" ref="R45">_xlfn._xlws.FILTER(StrPnt[[B1]:[B8]],StrPnt[Merkteken]=E44,"")</f>
        <v/>
      </c>
    </row>
    <row r="46" spans="2:18" ht="15.75" customHeight="1" x14ac:dyDescent="0.25">
      <c r="B46" s="19">
        <f t="shared" si="1"/>
        <v>38</v>
      </c>
      <c r="C46" s="30"/>
      <c r="D46" s="28"/>
      <c r="E46" s="1" t="str" cm="1">
        <f t="array" ref="E46">IFERROR(_xlfn._xlws.FILTER(VanNaar[Naar],VanNaar[Van]=CONCATENATE(Wdstrvrklrng[[#This Row],[Rak]],E45)),"")</f>
        <v/>
      </c>
      <c r="F46" s="2" t="str" cm="1">
        <f t="array" ref="F46">_xlfn._xlws.FILTER(Ronding[Value],Ronding[VanNaar]=CONCATENATE(Wdstrvrklrng[[#This Row],[Rak]],":",C47),"")</f>
        <v/>
      </c>
      <c r="G46" s="17" t="str" cm="1">
        <f t="array" ref="G46">_xlfn._xlws.FILTER(TblLngth[Lengte],TblLngth[Rak]=TEXT(Wdstrvrklrng[[#This Row],[Rak]],"0"),"")</f>
        <v/>
      </c>
      <c r="H46" s="31" t="str" cm="1">
        <f t="array" ref="H46">IF(D45="","",IF(Wdstrvrklrng[[#This Row],[Rak]]="",_xlfn._xlws.FILTER(StrPnt[[B1]:[B8]],StrPnt[Merkteken]=E45,""),IF(AND(Wdstrvrklrng[[#This Row],[Rak]]&lt;&gt;"",Wdstrvrklrng[[#This Row],[Start/Merkteken]]=""),"Rak incorrect!! Corrigeer aub.",IF(Wdstrvrklrng[[#This Row],[Start-/Rondingstijd]]="","Rondingstijd nog invullen",""))))</f>
        <v/>
      </c>
      <c r="N46" s="31"/>
      <c r="O46" s="31"/>
      <c r="P46" s="31"/>
      <c r="R46" s="6" t="str" cm="1">
        <f t="array" ref="R46">_xlfn._xlws.FILTER(StrPnt[[B1]:[B8]],StrPnt[Merkteken]=E45,"")</f>
        <v/>
      </c>
    </row>
    <row r="47" spans="2:18" ht="15.75" customHeight="1" x14ac:dyDescent="0.25">
      <c r="B47" s="19">
        <f t="shared" si="1"/>
        <v>39</v>
      </c>
      <c r="C47" s="30"/>
      <c r="D47" s="28"/>
      <c r="E47" s="1" t="str" cm="1">
        <f t="array" ref="E47">IFERROR(_xlfn._xlws.FILTER(VanNaar[Naar],VanNaar[Van]=CONCATENATE(Wdstrvrklrng[[#This Row],[Rak]],E46)),"")</f>
        <v/>
      </c>
      <c r="F47" s="2" t="str" cm="1">
        <f t="array" ref="F47">_xlfn._xlws.FILTER(Ronding[Value],Ronding[VanNaar]=CONCATENATE(Wdstrvrklrng[[#This Row],[Rak]],":",C48),"")</f>
        <v/>
      </c>
      <c r="G47" s="17" t="str" cm="1">
        <f t="array" ref="G47">_xlfn._xlws.FILTER(TblLngth[Lengte],TblLngth[Rak]=TEXT(Wdstrvrklrng[[#This Row],[Rak]],"0"),"")</f>
        <v/>
      </c>
      <c r="H47" s="31" t="str" cm="1">
        <f t="array" ref="H47">IF(D46="","",IF(Wdstrvrklrng[[#This Row],[Rak]]="",_xlfn._xlws.FILTER(StrPnt[[B1]:[B8]],StrPnt[Merkteken]=E46,""),IF(AND(Wdstrvrklrng[[#This Row],[Rak]]&lt;&gt;"",Wdstrvrklrng[[#This Row],[Start/Merkteken]]=""),"Rak incorrect!! Corrigeer aub.",IF(Wdstrvrklrng[[#This Row],[Start-/Rondingstijd]]="","Rondingstijd nog invullen",""))))</f>
        <v/>
      </c>
      <c r="N47" s="31"/>
      <c r="O47" s="31"/>
      <c r="P47" s="31"/>
      <c r="R47" s="6" t="str" cm="1">
        <f t="array" ref="R47">_xlfn._xlws.FILTER(StrPnt[[B1]:[B8]],StrPnt[Merkteken]=E46,"")</f>
        <v/>
      </c>
    </row>
    <row r="48" spans="2:18" ht="15.75" customHeight="1" x14ac:dyDescent="0.25">
      <c r="B48" s="19">
        <f t="shared" si="1"/>
        <v>40</v>
      </c>
      <c r="C48" s="30"/>
      <c r="D48" s="28"/>
      <c r="E48" s="1" t="str" cm="1">
        <f t="array" ref="E48">IFERROR(_xlfn._xlws.FILTER(VanNaar[Naar],VanNaar[Van]=CONCATENATE(Wdstrvrklrng[[#This Row],[Rak]],E47)),"")</f>
        <v/>
      </c>
      <c r="F48" s="2" t="str" cm="1">
        <f t="array" ref="F48">_xlfn._xlws.FILTER(Ronding[Value],Ronding[VanNaar]=CONCATENATE(Wdstrvrklrng[[#This Row],[Rak]],":",C49),"")</f>
        <v/>
      </c>
      <c r="G48" s="17" t="str" cm="1">
        <f t="array" ref="G48">_xlfn._xlws.FILTER(TblLngth[Lengte],TblLngth[Rak]=TEXT(Wdstrvrklrng[[#This Row],[Rak]],"0"),"")</f>
        <v/>
      </c>
      <c r="H48" s="31" t="str" cm="1">
        <f t="array" ref="H48">IF(D47="","",IF(Wdstrvrklrng[[#This Row],[Rak]]="",_xlfn._xlws.FILTER(StrPnt[[B1]:[B8]],StrPnt[Merkteken]=E47,""),IF(AND(Wdstrvrklrng[[#This Row],[Rak]]&lt;&gt;"",Wdstrvrklrng[[#This Row],[Start/Merkteken]]=""),"Rak incorrect!! Corrigeer aub.",IF(Wdstrvrklrng[[#This Row],[Start-/Rondingstijd]]="","Rondingstijd nog invullen",""))))</f>
        <v/>
      </c>
      <c r="N48" s="31"/>
      <c r="O48" s="31"/>
      <c r="P48" s="31"/>
      <c r="R48" s="6" t="str" cm="1">
        <f t="array" ref="R48">_xlfn._xlws.FILTER(StrPnt[[B1]:[B8]],StrPnt[Merkteken]=E47,"")</f>
        <v/>
      </c>
    </row>
    <row r="49" spans="2:18" ht="15.75" customHeight="1" x14ac:dyDescent="0.25">
      <c r="B49" s="19">
        <f t="shared" si="1"/>
        <v>41</v>
      </c>
      <c r="C49" s="30"/>
      <c r="D49" s="28"/>
      <c r="E49" s="1" t="str" cm="1">
        <f t="array" ref="E49">IFERROR(_xlfn._xlws.FILTER(VanNaar[Naar],VanNaar[Van]=CONCATENATE(Wdstrvrklrng[[#This Row],[Rak]],E48)),"")</f>
        <v/>
      </c>
      <c r="F49" s="2" t="str" cm="1">
        <f t="array" ref="F49">_xlfn._xlws.FILTER(Ronding[Value],Ronding[VanNaar]=CONCATENATE(Wdstrvrklrng[[#This Row],[Rak]],":",C50),"")</f>
        <v/>
      </c>
      <c r="G49" s="17" t="str" cm="1">
        <f t="array" ref="G49">_xlfn._xlws.FILTER(TblLngth[Lengte],TblLngth[Rak]=TEXT(Wdstrvrklrng[[#This Row],[Rak]],"0"),"")</f>
        <v/>
      </c>
      <c r="H49" s="31" t="str" cm="1">
        <f t="array" ref="H49">IF(D48="","",IF(Wdstrvrklrng[[#This Row],[Rak]]="",_xlfn._xlws.FILTER(StrPnt[[B1]:[B8]],StrPnt[Merkteken]=E48,""),IF(AND(Wdstrvrklrng[[#This Row],[Rak]]&lt;&gt;"",Wdstrvrklrng[[#This Row],[Start/Merkteken]]=""),"Rak incorrect!! Corrigeer aub.",IF(Wdstrvrklrng[[#This Row],[Start-/Rondingstijd]]="","Rondingstijd nog invullen",""))))</f>
        <v/>
      </c>
      <c r="N49" s="31"/>
      <c r="O49" s="31"/>
      <c r="P49" s="31"/>
      <c r="R49" s="6" t="str" cm="1">
        <f t="array" ref="R49">_xlfn._xlws.FILTER(StrPnt[[B1]:[B8]],StrPnt[Merkteken]=E48,"")</f>
        <v/>
      </c>
    </row>
    <row r="50" spans="2:18" ht="15.75" customHeight="1" x14ac:dyDescent="0.25">
      <c r="B50" s="19">
        <f t="shared" si="1"/>
        <v>42</v>
      </c>
      <c r="C50" s="30"/>
      <c r="D50" s="28"/>
      <c r="E50" s="1" t="str" cm="1">
        <f t="array" ref="E50">IFERROR(_xlfn._xlws.FILTER(VanNaar[Naar],VanNaar[Van]=CONCATENATE(Wdstrvrklrng[[#This Row],[Rak]],E49)),"")</f>
        <v/>
      </c>
      <c r="F50" s="2" t="str" cm="1">
        <f t="array" ref="F50">_xlfn._xlws.FILTER(Ronding[Value],Ronding[VanNaar]=CONCATENATE(Wdstrvrklrng[[#This Row],[Rak]],":",C51),"")</f>
        <v/>
      </c>
      <c r="G50" s="17" t="str" cm="1">
        <f t="array" ref="G50">_xlfn._xlws.FILTER(TblLngth[Lengte],TblLngth[Rak]=TEXT(Wdstrvrklrng[[#This Row],[Rak]],"0"),"")</f>
        <v/>
      </c>
      <c r="H50" s="31" t="str" cm="1">
        <f t="array" ref="H50">IF(D49="","",IF(Wdstrvrklrng[[#This Row],[Rak]]="",_xlfn._xlws.FILTER(StrPnt[[B1]:[B8]],StrPnt[Merkteken]=E49,""),IF(AND(Wdstrvrklrng[[#This Row],[Rak]]&lt;&gt;"",Wdstrvrklrng[[#This Row],[Start/Merkteken]]=""),"Rak incorrect!! Corrigeer aub.",IF(Wdstrvrklrng[[#This Row],[Start-/Rondingstijd]]="","Rondingstijd nog invullen",""))))</f>
        <v/>
      </c>
      <c r="N50" s="31"/>
      <c r="O50" s="31"/>
      <c r="P50" s="31"/>
      <c r="R50" s="6" t="str" cm="1">
        <f t="array" ref="R50">_xlfn._xlws.FILTER(StrPnt[[B1]:[B8]],StrPnt[Merkteken]=E49,"")</f>
        <v/>
      </c>
    </row>
    <row r="51" spans="2:18" ht="15.75" customHeight="1" x14ac:dyDescent="0.25">
      <c r="B51" s="19">
        <f t="shared" si="1"/>
        <v>43</v>
      </c>
      <c r="C51" s="30"/>
      <c r="D51" s="28"/>
      <c r="E51" s="1" t="str" cm="1">
        <f t="array" ref="E51">IFERROR(_xlfn._xlws.FILTER(VanNaar[Naar],VanNaar[Van]=CONCATENATE(Wdstrvrklrng[[#This Row],[Rak]],E50)),"")</f>
        <v/>
      </c>
      <c r="F51" s="2" t="str" cm="1">
        <f t="array" ref="F51">_xlfn._xlws.FILTER(Ronding[Value],Ronding[VanNaar]=CONCATENATE(Wdstrvrklrng[[#This Row],[Rak]],":",C52),"")</f>
        <v/>
      </c>
      <c r="G51" s="17" t="str" cm="1">
        <f t="array" ref="G51">_xlfn._xlws.FILTER(TblLngth[Lengte],TblLngth[Rak]=TEXT(Wdstrvrklrng[[#This Row],[Rak]],"0"),"")</f>
        <v/>
      </c>
      <c r="H51" s="31" t="str" cm="1">
        <f t="array" ref="H51">IF(D50="","",IF(Wdstrvrklrng[[#This Row],[Rak]]="",_xlfn._xlws.FILTER(StrPnt[[B1]:[B8]],StrPnt[Merkteken]=E50,""),IF(AND(Wdstrvrklrng[[#This Row],[Rak]]&lt;&gt;"",Wdstrvrklrng[[#This Row],[Start/Merkteken]]=""),"Rak incorrect!! Corrigeer aub.",IF(Wdstrvrklrng[[#This Row],[Start-/Rondingstijd]]="","Rondingstijd nog invullen",""))))</f>
        <v/>
      </c>
      <c r="N51" s="31"/>
      <c r="O51" s="31"/>
      <c r="P51" s="31"/>
      <c r="R51" s="6" t="str" cm="1">
        <f t="array" ref="R51">_xlfn._xlws.FILTER(StrPnt[[B1]:[B8]],StrPnt[Merkteken]=E50,"")</f>
        <v/>
      </c>
    </row>
    <row r="52" spans="2:18" ht="15.75" customHeight="1" x14ac:dyDescent="0.25">
      <c r="B52" s="19">
        <f t="shared" si="1"/>
        <v>44</v>
      </c>
      <c r="C52" s="30"/>
      <c r="D52" s="28"/>
      <c r="E52" s="1" t="str" cm="1">
        <f t="array" ref="E52">IFERROR(_xlfn._xlws.FILTER(VanNaar[Naar],VanNaar[Van]=CONCATENATE(Wdstrvrklrng[[#This Row],[Rak]],E51)),"")</f>
        <v/>
      </c>
      <c r="F52" s="2" t="str" cm="1">
        <f t="array" ref="F52">_xlfn._xlws.FILTER(Ronding[Value],Ronding[VanNaar]=CONCATENATE(Wdstrvrklrng[[#This Row],[Rak]],":",C53),"")</f>
        <v/>
      </c>
      <c r="G52" s="17" t="str" cm="1">
        <f t="array" ref="G52">_xlfn._xlws.FILTER(TblLngth[Lengte],TblLngth[Rak]=TEXT(Wdstrvrklrng[[#This Row],[Rak]],"0"),"")</f>
        <v/>
      </c>
      <c r="H52" s="31" t="str" cm="1">
        <f t="array" ref="H52">IF(D51="","",IF(Wdstrvrklrng[[#This Row],[Rak]]="",_xlfn._xlws.FILTER(StrPnt[[B1]:[B8]],StrPnt[Merkteken]=E51,""),IF(AND(Wdstrvrklrng[[#This Row],[Rak]]&lt;&gt;"",Wdstrvrklrng[[#This Row],[Start/Merkteken]]=""),"Rak incorrect!! Corrigeer aub.",IF(Wdstrvrklrng[[#This Row],[Start-/Rondingstijd]]="","Rondingstijd nog invullen",""))))</f>
        <v/>
      </c>
      <c r="N52" s="31"/>
      <c r="O52" s="31"/>
      <c r="P52" s="31"/>
      <c r="R52" s="6" t="str" cm="1">
        <f t="array" ref="R52">_xlfn._xlws.FILTER(StrPnt[[B1]:[B8]],StrPnt[Merkteken]=E51,"")</f>
        <v/>
      </c>
    </row>
    <row r="53" spans="2:18" ht="15.75" customHeight="1" x14ac:dyDescent="0.25">
      <c r="B53" s="19">
        <f t="shared" si="1"/>
        <v>45</v>
      </c>
      <c r="C53" s="30"/>
      <c r="D53" s="28"/>
      <c r="E53" s="1" t="str" cm="1">
        <f t="array" ref="E53">IFERROR(_xlfn._xlws.FILTER(VanNaar[Naar],VanNaar[Van]=CONCATENATE(Wdstrvrklrng[[#This Row],[Rak]],E52)),"")</f>
        <v/>
      </c>
      <c r="F53" s="2" t="str" cm="1">
        <f t="array" ref="F53">_xlfn._xlws.FILTER(Ronding[Value],Ronding[VanNaar]=CONCATENATE(Wdstrvrklrng[[#This Row],[Rak]],":",C54),"")</f>
        <v/>
      </c>
      <c r="G53" s="17" t="str" cm="1">
        <f t="array" ref="G53">_xlfn._xlws.FILTER(TblLngth[Lengte],TblLngth[Rak]=TEXT(Wdstrvrklrng[[#This Row],[Rak]],"0"),"")</f>
        <v/>
      </c>
      <c r="H53" s="31" t="str" cm="1">
        <f t="array" ref="H53">IF(D52="","",IF(Wdstrvrklrng[[#This Row],[Rak]]="",_xlfn._xlws.FILTER(StrPnt[[B1]:[B8]],StrPnt[Merkteken]=E52,""),IF(AND(Wdstrvrklrng[[#This Row],[Rak]]&lt;&gt;"",Wdstrvrklrng[[#This Row],[Start/Merkteken]]=""),"Rak incorrect!! Corrigeer aub.",IF(Wdstrvrklrng[[#This Row],[Start-/Rondingstijd]]="","Rondingstijd nog invullen",""))))</f>
        <v/>
      </c>
      <c r="N53" s="31"/>
      <c r="O53" s="31"/>
      <c r="P53" s="31"/>
      <c r="R53" s="6" t="str" cm="1">
        <f t="array" ref="R53">_xlfn._xlws.FILTER(StrPnt[[B1]:[B8]],StrPnt[Merkteken]=E52,"")</f>
        <v/>
      </c>
    </row>
    <row r="54" spans="2:18" ht="15.75" customHeight="1" x14ac:dyDescent="0.25">
      <c r="B54" s="19">
        <f t="shared" si="1"/>
        <v>46</v>
      </c>
      <c r="C54" s="30"/>
      <c r="D54" s="28"/>
      <c r="E54" s="1" t="str" cm="1">
        <f t="array" ref="E54">IFERROR(_xlfn._xlws.FILTER(VanNaar[Naar],VanNaar[Van]=CONCATENATE(Wdstrvrklrng[[#This Row],[Rak]],E53)),"")</f>
        <v/>
      </c>
      <c r="F54" s="2" t="str" cm="1">
        <f t="array" ref="F54">_xlfn._xlws.FILTER(Ronding[Value],Ronding[VanNaar]=CONCATENATE(Wdstrvrklrng[[#This Row],[Rak]],":",C55),"")</f>
        <v/>
      </c>
      <c r="G54" s="17" t="str" cm="1">
        <f t="array" ref="G54">_xlfn._xlws.FILTER(TblLngth[Lengte],TblLngth[Rak]=TEXT(Wdstrvrklrng[[#This Row],[Rak]],"0"),"")</f>
        <v/>
      </c>
      <c r="H54" s="31" t="str" cm="1">
        <f t="array" ref="H54">IF(D53="","",IF(Wdstrvrklrng[[#This Row],[Rak]]="",_xlfn._xlws.FILTER(StrPnt[[B1]:[B8]],StrPnt[Merkteken]=E53,""),IF(AND(Wdstrvrklrng[[#This Row],[Rak]]&lt;&gt;"",Wdstrvrklrng[[#This Row],[Start/Merkteken]]=""),"Rak incorrect!! Corrigeer aub.",IF(Wdstrvrklrng[[#This Row],[Start-/Rondingstijd]]="","Rondingstijd nog invullen",""))))</f>
        <v/>
      </c>
      <c r="N54" s="31"/>
      <c r="O54" s="31"/>
      <c r="P54" s="31"/>
      <c r="R54" s="6" t="str" cm="1">
        <f t="array" ref="R54">_xlfn._xlws.FILTER(StrPnt[[B1]:[B8]],StrPnt[Merkteken]=E53,"")</f>
        <v/>
      </c>
    </row>
    <row r="55" spans="2:18" ht="15.75" customHeight="1" x14ac:dyDescent="0.25">
      <c r="B55" s="19">
        <f t="shared" si="1"/>
        <v>47</v>
      </c>
      <c r="C55" s="30"/>
      <c r="D55" s="28"/>
      <c r="E55" s="1" t="str" cm="1">
        <f t="array" ref="E55">IFERROR(_xlfn._xlws.FILTER(VanNaar[Naar],VanNaar[Van]=CONCATENATE(Wdstrvrklrng[[#This Row],[Rak]],E54)),"")</f>
        <v/>
      </c>
      <c r="F55" s="2" t="str" cm="1">
        <f t="array" ref="F55">_xlfn._xlws.FILTER(Ronding[Value],Ronding[VanNaar]=CONCATENATE(Wdstrvrklrng[[#This Row],[Rak]],":",C56),"")</f>
        <v/>
      </c>
      <c r="G55" s="17" t="str" cm="1">
        <f t="array" ref="G55">_xlfn._xlws.FILTER(TblLngth[Lengte],TblLngth[Rak]=TEXT(Wdstrvrklrng[[#This Row],[Rak]],"0"),"")</f>
        <v/>
      </c>
      <c r="H55" s="31" t="str" cm="1">
        <f t="array" ref="H55">IF(D54="","",IF(Wdstrvrklrng[[#This Row],[Rak]]="",_xlfn._xlws.FILTER(StrPnt[[B1]:[B8]],StrPnt[Merkteken]=E54,""),IF(AND(Wdstrvrklrng[[#This Row],[Rak]]&lt;&gt;"",Wdstrvrklrng[[#This Row],[Start/Merkteken]]=""),"Rak incorrect!! Corrigeer aub.",IF(Wdstrvrklrng[[#This Row],[Start-/Rondingstijd]]="","Rondingstijd nog invullen",""))))</f>
        <v/>
      </c>
      <c r="N55" s="31"/>
      <c r="O55" s="31"/>
      <c r="P55" s="31"/>
      <c r="R55" s="6" t="str" cm="1">
        <f t="array" ref="R55">_xlfn._xlws.FILTER(StrPnt[[B1]:[B8]],StrPnt[Merkteken]=E54,"")</f>
        <v/>
      </c>
    </row>
    <row r="56" spans="2:18" ht="15.75" customHeight="1" x14ac:dyDescent="0.25">
      <c r="B56" s="19">
        <f t="shared" si="1"/>
        <v>48</v>
      </c>
      <c r="C56" s="30"/>
      <c r="D56" s="28"/>
      <c r="E56" s="1" t="str" cm="1">
        <f t="array" ref="E56">IFERROR(_xlfn._xlws.FILTER(VanNaar[Naar],VanNaar[Van]=CONCATENATE(Wdstrvrklrng[[#This Row],[Rak]],E55)),"")</f>
        <v/>
      </c>
      <c r="F56" s="2" t="str" cm="1">
        <f t="array" ref="F56">_xlfn._xlws.FILTER(Ronding[Value],Ronding[VanNaar]=CONCATENATE(Wdstrvrklrng[[#This Row],[Rak]],":",C57),"")</f>
        <v/>
      </c>
      <c r="G56" s="17" t="str" cm="1">
        <f t="array" ref="G56">_xlfn._xlws.FILTER(TblLngth[Lengte],TblLngth[Rak]=TEXT(Wdstrvrklrng[[#This Row],[Rak]],"0"),"")</f>
        <v/>
      </c>
      <c r="H56" s="31" t="str" cm="1">
        <f t="array" ref="H56">IF(D55="","",IF(Wdstrvrklrng[[#This Row],[Rak]]="",_xlfn._xlws.FILTER(StrPnt[[B1]:[B8]],StrPnt[Merkteken]=E55,""),IF(AND(Wdstrvrklrng[[#This Row],[Rak]]&lt;&gt;"",Wdstrvrklrng[[#This Row],[Start/Merkteken]]=""),"Rak incorrect!! Corrigeer aub.",IF(Wdstrvrklrng[[#This Row],[Start-/Rondingstijd]]="","Rondingstijd nog invullen",""))))</f>
        <v/>
      </c>
      <c r="N56" s="31"/>
      <c r="O56" s="31"/>
      <c r="P56" s="31"/>
      <c r="R56" s="6" t="str" cm="1">
        <f t="array" ref="R56">_xlfn._xlws.FILTER(StrPnt[[B1]:[B8]],StrPnt[Merkteken]=E55,"")</f>
        <v/>
      </c>
    </row>
    <row r="57" spans="2:18" ht="15.75" customHeight="1" x14ac:dyDescent="0.25">
      <c r="B57" s="19">
        <f t="shared" si="1"/>
        <v>49</v>
      </c>
      <c r="C57" s="30"/>
      <c r="D57" s="28"/>
      <c r="E57" s="1" t="str" cm="1">
        <f t="array" ref="E57">IFERROR(_xlfn._xlws.FILTER(VanNaar[Naar],VanNaar[Van]=CONCATENATE(Wdstrvrklrng[[#This Row],[Rak]],E56)),"")</f>
        <v/>
      </c>
      <c r="F57" s="2" t="str" cm="1">
        <f t="array" ref="F57">_xlfn._xlws.FILTER(Ronding[Value],Ronding[VanNaar]=CONCATENATE(Wdstrvrklrng[[#This Row],[Rak]],":",C58),"")</f>
        <v/>
      </c>
      <c r="G57" s="17" t="str" cm="1">
        <f t="array" ref="G57">_xlfn._xlws.FILTER(TblLngth[Lengte],TblLngth[Rak]=TEXT(Wdstrvrklrng[[#This Row],[Rak]],"0"),"")</f>
        <v/>
      </c>
      <c r="H57" s="31" t="str" cm="1">
        <f t="array" ref="H57">IF(D56="","",IF(Wdstrvrklrng[[#This Row],[Rak]]="",_xlfn._xlws.FILTER(StrPnt[[B1]:[B8]],StrPnt[Merkteken]=E56,""),IF(AND(Wdstrvrklrng[[#This Row],[Rak]]&lt;&gt;"",Wdstrvrklrng[[#This Row],[Start/Merkteken]]=""),"Rak incorrect!! Corrigeer aub.",IF(Wdstrvrklrng[[#This Row],[Start-/Rondingstijd]]="","Rondingstijd nog invullen",""))))</f>
        <v/>
      </c>
      <c r="N57" s="31"/>
      <c r="O57" s="31"/>
      <c r="P57" s="31"/>
      <c r="R57" s="6" t="str" cm="1">
        <f t="array" ref="R57">_xlfn._xlws.FILTER(StrPnt[[B1]:[B8]],StrPnt[Merkteken]=E56,"")</f>
        <v/>
      </c>
    </row>
    <row r="58" spans="2:18" ht="15.75" customHeight="1" x14ac:dyDescent="0.25">
      <c r="B58" s="19">
        <f t="shared" si="1"/>
        <v>50</v>
      </c>
      <c r="C58" s="30"/>
      <c r="D58" s="28"/>
      <c r="E58" s="1" t="str" cm="1">
        <f t="array" ref="E58">IFERROR(_xlfn._xlws.FILTER(VanNaar[Naar],VanNaar[Van]=CONCATENATE(Wdstrvrklrng[[#This Row],[Rak]],E57)),"")</f>
        <v/>
      </c>
      <c r="F58" s="2" t="str" cm="1">
        <f t="array" ref="F58">_xlfn._xlws.FILTER(Ronding[Value],Ronding[VanNaar]=CONCATENATE(Wdstrvrklrng[[#This Row],[Rak]],":",C59),"")</f>
        <v/>
      </c>
      <c r="G58" s="17" t="str" cm="1">
        <f t="array" ref="G58">_xlfn._xlws.FILTER(TblLngth[Lengte],TblLngth[Rak]=TEXT(Wdstrvrklrng[[#This Row],[Rak]],"0"),"")</f>
        <v/>
      </c>
      <c r="H58" s="31" t="str" cm="1">
        <f t="array" ref="H58">IF(D57="","",IF(Wdstrvrklrng[[#This Row],[Rak]]="",_xlfn._xlws.FILTER(StrPnt[[B1]:[B8]],StrPnt[Merkteken]=E57,""),IF(AND(Wdstrvrklrng[[#This Row],[Rak]]&lt;&gt;"",Wdstrvrklrng[[#This Row],[Start/Merkteken]]=""),"Rak incorrect!! Corrigeer aub.",IF(Wdstrvrklrng[[#This Row],[Start-/Rondingstijd]]="","Rondingstijd nog invullen",""))))</f>
        <v/>
      </c>
      <c r="N58" s="31"/>
      <c r="O58" s="31"/>
      <c r="P58" s="31"/>
      <c r="R58" s="6" t="str" cm="1">
        <f t="array" ref="R58">_xlfn._xlws.FILTER(StrPnt[[B1]:[B8]],StrPnt[Merkteken]=E57,"")</f>
        <v/>
      </c>
    </row>
    <row r="59" spans="2:18" ht="15.75" customHeight="1" x14ac:dyDescent="0.25">
      <c r="B59" s="19">
        <f t="shared" si="1"/>
        <v>51</v>
      </c>
      <c r="C59" s="30"/>
      <c r="D59" s="28"/>
      <c r="E59" s="1" t="str" cm="1">
        <f t="array" ref="E59">IFERROR(_xlfn._xlws.FILTER(VanNaar[Naar],VanNaar[Van]=CONCATENATE(Wdstrvrklrng[[#This Row],[Rak]],E58)),"")</f>
        <v/>
      </c>
      <c r="F59" s="2" t="str" cm="1">
        <f t="array" ref="F59">_xlfn._xlws.FILTER(Ronding[Value],Ronding[VanNaar]=CONCATENATE(Wdstrvrklrng[[#This Row],[Rak]],":",C60),"")</f>
        <v/>
      </c>
      <c r="G59" s="17" t="str" cm="1">
        <f t="array" ref="G59">_xlfn._xlws.FILTER(TblLngth[Lengte],TblLngth[Rak]=TEXT(Wdstrvrklrng[[#This Row],[Rak]],"0"),"")</f>
        <v/>
      </c>
      <c r="H59" s="31" t="str" cm="1">
        <f t="array" ref="H59">IF(D58="","",IF(Wdstrvrklrng[[#This Row],[Rak]]="",_xlfn._xlws.FILTER(StrPnt[[B1]:[B8]],StrPnt[Merkteken]=E58,""),IF(AND(Wdstrvrklrng[[#This Row],[Rak]]&lt;&gt;"",Wdstrvrklrng[[#This Row],[Start/Merkteken]]=""),"Rak incorrect!! Corrigeer aub.",IF(Wdstrvrklrng[[#This Row],[Start-/Rondingstijd]]="","Rondingstijd nog invullen",""))))</f>
        <v/>
      </c>
      <c r="N59" s="31"/>
      <c r="O59" s="31"/>
      <c r="P59" s="31"/>
      <c r="R59" s="6" t="str" cm="1">
        <f t="array" ref="R59">_xlfn._xlws.FILTER(StrPnt[[B1]:[B8]],StrPnt[Merkteken]=E58,"")</f>
        <v/>
      </c>
    </row>
    <row r="60" spans="2:18" ht="15.75" customHeight="1" x14ac:dyDescent="0.25">
      <c r="B60" s="19">
        <f t="shared" si="1"/>
        <v>52</v>
      </c>
      <c r="C60" s="30"/>
      <c r="D60" s="28"/>
      <c r="E60" s="1" t="str" cm="1">
        <f t="array" ref="E60">IFERROR(_xlfn._xlws.FILTER(VanNaar[Naar],VanNaar[Van]=CONCATENATE(Wdstrvrklrng[[#This Row],[Rak]],E59)),"")</f>
        <v/>
      </c>
      <c r="F60" s="2" t="str" cm="1">
        <f t="array" ref="F60">_xlfn._xlws.FILTER(Ronding[Value],Ronding[VanNaar]=CONCATENATE(Wdstrvrklrng[[#This Row],[Rak]],":",C61),"")</f>
        <v/>
      </c>
      <c r="G60" s="17" t="str" cm="1">
        <f t="array" ref="G60">_xlfn._xlws.FILTER(TblLngth[Lengte],TblLngth[Rak]=TEXT(Wdstrvrklrng[[#This Row],[Rak]],"0"),"")</f>
        <v/>
      </c>
      <c r="H60" s="31" t="str" cm="1">
        <f t="array" ref="H60">IF(D59="","",IF(Wdstrvrklrng[[#This Row],[Rak]]="",_xlfn._xlws.FILTER(StrPnt[[B1]:[B8]],StrPnt[Merkteken]=E59,""),IF(AND(Wdstrvrklrng[[#This Row],[Rak]]&lt;&gt;"",Wdstrvrklrng[[#This Row],[Start/Merkteken]]=""),"Rak incorrect!! Corrigeer aub.",IF(Wdstrvrklrng[[#This Row],[Start-/Rondingstijd]]="","Rondingstijd nog invullen",""))))</f>
        <v/>
      </c>
      <c r="N60" s="31"/>
      <c r="O60" s="31"/>
      <c r="P60" s="31"/>
      <c r="R60" s="6" t="str" cm="1">
        <f t="array" ref="R60">_xlfn._xlws.FILTER(StrPnt[[B1]:[B8]],StrPnt[Merkteken]=E59,"")</f>
        <v/>
      </c>
    </row>
    <row r="61" spans="2:18" ht="15.75" customHeight="1" x14ac:dyDescent="0.25">
      <c r="B61" s="19">
        <f t="shared" si="1"/>
        <v>53</v>
      </c>
      <c r="C61" s="30"/>
      <c r="D61" s="28"/>
      <c r="E61" s="1" t="str" cm="1">
        <f t="array" ref="E61">IFERROR(_xlfn._xlws.FILTER(VanNaar[Naar],VanNaar[Van]=CONCATENATE(Wdstrvrklrng[[#This Row],[Rak]],E60)),"")</f>
        <v/>
      </c>
      <c r="F61" s="2" t="str" cm="1">
        <f t="array" ref="F61">_xlfn._xlws.FILTER(Ronding[Value],Ronding[VanNaar]=CONCATENATE(Wdstrvrklrng[[#This Row],[Rak]],":",C62),"")</f>
        <v/>
      </c>
      <c r="G61" s="17" t="str" cm="1">
        <f t="array" ref="G61">_xlfn._xlws.FILTER(TblLngth[Lengte],TblLngth[Rak]=TEXT(Wdstrvrklrng[[#This Row],[Rak]],"0"),"")</f>
        <v/>
      </c>
      <c r="H61" s="31" t="str" cm="1">
        <f t="array" ref="H61">IF(D60="","",IF(Wdstrvrklrng[[#This Row],[Rak]]="",_xlfn._xlws.FILTER(StrPnt[[B1]:[B8]],StrPnt[Merkteken]=E60,""),IF(AND(Wdstrvrklrng[[#This Row],[Rak]]&lt;&gt;"",Wdstrvrklrng[[#This Row],[Start/Merkteken]]=""),"Rak incorrect!! Corrigeer aub.",IF(Wdstrvrklrng[[#This Row],[Start-/Rondingstijd]]="","Rondingstijd nog invullen",""))))</f>
        <v/>
      </c>
      <c r="N61" s="31"/>
      <c r="O61" s="31"/>
      <c r="P61" s="31"/>
      <c r="R61" s="6" t="str" cm="1">
        <f t="array" ref="R61">_xlfn._xlws.FILTER(StrPnt[[B1]:[B8]],StrPnt[Merkteken]=E60,"")</f>
        <v/>
      </c>
    </row>
    <row r="62" spans="2:18" ht="15.75" customHeight="1" x14ac:dyDescent="0.25">
      <c r="B62" s="19">
        <f t="shared" si="1"/>
        <v>54</v>
      </c>
      <c r="C62" s="30"/>
      <c r="D62" s="28"/>
      <c r="E62" s="1" t="str" cm="1">
        <f t="array" ref="E62">IFERROR(_xlfn._xlws.FILTER(VanNaar[Naar],VanNaar[Van]=CONCATENATE(Wdstrvrklrng[[#This Row],[Rak]],E61)),"")</f>
        <v/>
      </c>
      <c r="F62" s="2" t="str" cm="1">
        <f t="array" ref="F62">_xlfn._xlws.FILTER(Ronding[Value],Ronding[VanNaar]=CONCATENATE(Wdstrvrklrng[[#This Row],[Rak]],":",C63),"")</f>
        <v/>
      </c>
      <c r="G62" s="17" t="str" cm="1">
        <f t="array" ref="G62">_xlfn._xlws.FILTER(TblLngth[Lengte],TblLngth[Rak]=TEXT(Wdstrvrklrng[[#This Row],[Rak]],"0"),"")</f>
        <v/>
      </c>
      <c r="H62" s="31" t="str" cm="1">
        <f t="array" ref="H62">IF(D61="","",IF(Wdstrvrklrng[[#This Row],[Rak]]="",_xlfn._xlws.FILTER(StrPnt[[B1]:[B8]],StrPnt[Merkteken]=E61,""),IF(AND(Wdstrvrklrng[[#This Row],[Rak]]&lt;&gt;"",Wdstrvrklrng[[#This Row],[Start/Merkteken]]=""),"Rak incorrect!! Corrigeer aub.",IF(Wdstrvrklrng[[#This Row],[Start-/Rondingstijd]]="","Rondingstijd nog invullen",""))))</f>
        <v/>
      </c>
      <c r="N62" s="31"/>
      <c r="O62" s="31"/>
      <c r="P62" s="31"/>
      <c r="R62" s="6" t="str" cm="1">
        <f t="array" ref="R62">_xlfn._xlws.FILTER(StrPnt[[B1]:[B8]],StrPnt[Merkteken]=E61,"")</f>
        <v/>
      </c>
    </row>
    <row r="63" spans="2:18" ht="15.75" customHeight="1" x14ac:dyDescent="0.25">
      <c r="B63" s="19">
        <f t="shared" si="1"/>
        <v>55</v>
      </c>
      <c r="C63" s="30"/>
      <c r="D63" s="28"/>
      <c r="E63" s="1" t="str" cm="1">
        <f t="array" ref="E63">IFERROR(_xlfn._xlws.FILTER(VanNaar[Naar],VanNaar[Van]=CONCATENATE(Wdstrvrklrng[[#This Row],[Rak]],E62)),"")</f>
        <v/>
      </c>
      <c r="F63" s="2" t="str" cm="1">
        <f t="array" ref="F63">_xlfn._xlws.FILTER(Ronding[Value],Ronding[VanNaar]=CONCATENATE(Wdstrvrklrng[[#This Row],[Rak]],":",C64),"")</f>
        <v/>
      </c>
      <c r="G63" s="17" t="str" cm="1">
        <f t="array" ref="G63">_xlfn._xlws.FILTER(TblLngth[Lengte],TblLngth[Rak]=TEXT(Wdstrvrklrng[[#This Row],[Rak]],"0"),"")</f>
        <v/>
      </c>
      <c r="H63" s="31" t="str" cm="1">
        <f t="array" ref="H63">IF(D62="","",IF(Wdstrvrklrng[[#This Row],[Rak]]="",_xlfn._xlws.FILTER(StrPnt[[B1]:[B8]],StrPnt[Merkteken]=E62,""),IF(AND(Wdstrvrklrng[[#This Row],[Rak]]&lt;&gt;"",Wdstrvrklrng[[#This Row],[Start/Merkteken]]=""),"Rak incorrect!! Corrigeer aub.",IF(Wdstrvrklrng[[#This Row],[Start-/Rondingstijd]]="","Rondingstijd nog invullen",""))))</f>
        <v/>
      </c>
      <c r="N63" s="31"/>
      <c r="O63" s="31"/>
      <c r="P63" s="31"/>
      <c r="R63" s="6" t="str" cm="1">
        <f t="array" ref="R63">_xlfn._xlws.FILTER(StrPnt[[B1]:[B8]],StrPnt[Merkteken]=E62,"")</f>
        <v/>
      </c>
    </row>
    <row r="64" spans="2:18" ht="15.75" customHeight="1" x14ac:dyDescent="0.25">
      <c r="B64" s="19">
        <f t="shared" si="1"/>
        <v>56</v>
      </c>
      <c r="C64" s="30"/>
      <c r="D64" s="28"/>
      <c r="E64" s="1" t="str" cm="1">
        <f t="array" ref="E64">IFERROR(_xlfn._xlws.FILTER(VanNaar[Naar],VanNaar[Van]=CONCATENATE(Wdstrvrklrng[[#This Row],[Rak]],E63)),"")</f>
        <v/>
      </c>
      <c r="F64" s="2" t="str" cm="1">
        <f t="array" ref="F64">_xlfn._xlws.FILTER(Ronding[Value],Ronding[VanNaar]=CONCATENATE(Wdstrvrklrng[[#This Row],[Rak]],":",C65),"")</f>
        <v/>
      </c>
      <c r="G64" s="17" t="str" cm="1">
        <f t="array" ref="G64">_xlfn._xlws.FILTER(TblLngth[Lengte],TblLngth[Rak]=TEXT(Wdstrvrklrng[[#This Row],[Rak]],"0"),"")</f>
        <v/>
      </c>
      <c r="H64" s="31" t="str" cm="1">
        <f t="array" ref="H64">IF(D63="","",IF(Wdstrvrklrng[[#This Row],[Rak]]="",_xlfn._xlws.FILTER(StrPnt[[B1]:[B8]],StrPnt[Merkteken]=E63,""),IF(AND(Wdstrvrklrng[[#This Row],[Rak]]&lt;&gt;"",Wdstrvrklrng[[#This Row],[Start/Merkteken]]=""),"Rak incorrect!! Corrigeer aub.",IF(Wdstrvrklrng[[#This Row],[Start-/Rondingstijd]]="","Rondingstijd nog invullen",""))))</f>
        <v/>
      </c>
      <c r="N64" s="31"/>
      <c r="O64" s="31"/>
      <c r="P64" s="31"/>
      <c r="R64" s="6" t="str" cm="1">
        <f t="array" ref="R64">_xlfn._xlws.FILTER(StrPnt[[B1]:[B8]],StrPnt[Merkteken]=E63,"")</f>
        <v/>
      </c>
    </row>
    <row r="65" spans="2:18" ht="15.75" customHeight="1" x14ac:dyDescent="0.25">
      <c r="B65" s="19">
        <f t="shared" si="1"/>
        <v>57</v>
      </c>
      <c r="C65" s="30"/>
      <c r="D65" s="28"/>
      <c r="E65" s="1" t="str" cm="1">
        <f t="array" ref="E65">IFERROR(_xlfn._xlws.FILTER(VanNaar[Naar],VanNaar[Van]=CONCATENATE(Wdstrvrklrng[[#This Row],[Rak]],E64)),"")</f>
        <v/>
      </c>
      <c r="F65" s="2" t="str" cm="1">
        <f t="array" ref="F65">_xlfn._xlws.FILTER(Ronding[Value],Ronding[VanNaar]=CONCATENATE(Wdstrvrklrng[[#This Row],[Rak]],":",C66),"")</f>
        <v/>
      </c>
      <c r="G65" s="17" t="str" cm="1">
        <f t="array" ref="G65">_xlfn._xlws.FILTER(TblLngth[Lengte],TblLngth[Rak]=TEXT(Wdstrvrklrng[[#This Row],[Rak]],"0"),"")</f>
        <v/>
      </c>
      <c r="H65" s="31" t="str" cm="1">
        <f t="array" ref="H65">IF(D64="","",IF(Wdstrvrklrng[[#This Row],[Rak]]="",_xlfn._xlws.FILTER(StrPnt[[B1]:[B8]],StrPnt[Merkteken]=E64,""),IF(AND(Wdstrvrklrng[[#This Row],[Rak]]&lt;&gt;"",Wdstrvrklrng[[#This Row],[Start/Merkteken]]=""),"Rak incorrect!! Corrigeer aub.",IF(Wdstrvrklrng[[#This Row],[Start-/Rondingstijd]]="","Rondingstijd nog invullen",""))))</f>
        <v/>
      </c>
      <c r="N65" s="31"/>
      <c r="O65" s="31"/>
      <c r="P65" s="31"/>
      <c r="R65" s="6" t="str" cm="1">
        <f t="array" ref="R65">_xlfn._xlws.FILTER(StrPnt[[B1]:[B8]],StrPnt[Merkteken]=E64,"")</f>
        <v/>
      </c>
    </row>
    <row r="66" spans="2:18" ht="15.75" customHeight="1" x14ac:dyDescent="0.25">
      <c r="B66" s="19">
        <f t="shared" si="1"/>
        <v>58</v>
      </c>
      <c r="C66" s="30"/>
      <c r="D66" s="28"/>
      <c r="E66" s="1" t="str" cm="1">
        <f t="array" ref="E66">IFERROR(_xlfn._xlws.FILTER(VanNaar[Naar],VanNaar[Van]=CONCATENATE(Wdstrvrklrng[[#This Row],[Rak]],E65)),"")</f>
        <v/>
      </c>
      <c r="F66" s="2" t="str" cm="1">
        <f t="array" ref="F66">_xlfn._xlws.FILTER(Ronding[Value],Ronding[VanNaar]=CONCATENATE(Wdstrvrklrng[[#This Row],[Rak]],":",C67),"")</f>
        <v/>
      </c>
      <c r="G66" s="17" t="str" cm="1">
        <f t="array" ref="G66">_xlfn._xlws.FILTER(TblLngth[Lengte],TblLngth[Rak]=TEXT(Wdstrvrklrng[[#This Row],[Rak]],"0"),"")</f>
        <v/>
      </c>
      <c r="H66" s="31" t="str" cm="1">
        <f t="array" ref="H66">IF(D65="","",IF(Wdstrvrklrng[[#This Row],[Rak]]="",_xlfn._xlws.FILTER(StrPnt[[B1]:[B8]],StrPnt[Merkteken]=E65,""),IF(AND(Wdstrvrklrng[[#This Row],[Rak]]&lt;&gt;"",Wdstrvrklrng[[#This Row],[Start/Merkteken]]=""),"Rak incorrect!! Corrigeer aub.",IF(Wdstrvrklrng[[#This Row],[Start-/Rondingstijd]]="","Rondingstijd nog invullen",""))))</f>
        <v/>
      </c>
      <c r="N66" s="31"/>
      <c r="O66" s="31"/>
      <c r="P66" s="31"/>
      <c r="R66" s="6" t="str" cm="1">
        <f t="array" ref="R66">_xlfn._xlws.FILTER(StrPnt[[B1]:[B8]],StrPnt[Merkteken]=E65,"")</f>
        <v/>
      </c>
    </row>
    <row r="67" spans="2:18" ht="15.75" customHeight="1" x14ac:dyDescent="0.25">
      <c r="B67" s="19">
        <f t="shared" si="1"/>
        <v>59</v>
      </c>
      <c r="C67" s="30"/>
      <c r="D67" s="28"/>
      <c r="E67" s="1" t="str" cm="1">
        <f t="array" ref="E67">IFERROR(_xlfn._xlws.FILTER(VanNaar[Naar],VanNaar[Van]=CONCATENATE(Wdstrvrklrng[[#This Row],[Rak]],E66)),"")</f>
        <v/>
      </c>
      <c r="F67" s="2" t="str" cm="1">
        <f t="array" ref="F67">_xlfn._xlws.FILTER(Ronding[Value],Ronding[VanNaar]=CONCATENATE(Wdstrvrklrng[[#This Row],[Rak]],":",C68),"")</f>
        <v/>
      </c>
      <c r="G67" s="17" t="str" cm="1">
        <f t="array" ref="G67">_xlfn._xlws.FILTER(TblLngth[Lengte],TblLngth[Rak]=TEXT(Wdstrvrklrng[[#This Row],[Rak]],"0"),"")</f>
        <v/>
      </c>
      <c r="H67" s="31" t="str" cm="1">
        <f t="array" ref="H67">IF(D66="","",IF(Wdstrvrklrng[[#This Row],[Rak]]="",_xlfn._xlws.FILTER(StrPnt[[B1]:[B8]],StrPnt[Merkteken]=E66,""),IF(AND(Wdstrvrklrng[[#This Row],[Rak]]&lt;&gt;"",Wdstrvrklrng[[#This Row],[Start/Merkteken]]=""),"Rak incorrect!! Corrigeer aub.",IF(Wdstrvrklrng[[#This Row],[Start-/Rondingstijd]]="","Rondingstijd nog invullen",""))))</f>
        <v/>
      </c>
      <c r="N67" s="31"/>
      <c r="O67" s="31"/>
      <c r="P67" s="31"/>
      <c r="R67" s="6" t="str" cm="1">
        <f t="array" ref="R67">_xlfn._xlws.FILTER(StrPnt[[B1]:[B8]],StrPnt[Merkteken]=E66,"")</f>
        <v/>
      </c>
    </row>
    <row r="68" spans="2:18" ht="15.75" customHeight="1" x14ac:dyDescent="0.25">
      <c r="B68" s="19">
        <f t="shared" si="1"/>
        <v>60</v>
      </c>
      <c r="C68" s="30"/>
      <c r="D68" s="28"/>
      <c r="E68" s="1" t="str" cm="1">
        <f t="array" ref="E68">IFERROR(_xlfn._xlws.FILTER(VanNaar[Naar],VanNaar[Van]=CONCATENATE(Wdstrvrklrng[[#This Row],[Rak]],E67)),"")</f>
        <v/>
      </c>
      <c r="F68" s="2" t="str" cm="1">
        <f t="array" ref="F68">_xlfn._xlws.FILTER(Ronding[Value],Ronding[VanNaar]=CONCATENATE(Wdstrvrklrng[[#This Row],[Rak]],":",C69),"")</f>
        <v/>
      </c>
      <c r="G68" s="17" t="str" cm="1">
        <f t="array" ref="G68">_xlfn._xlws.FILTER(TblLngth[Lengte],TblLngth[Rak]=TEXT(Wdstrvrklrng[[#This Row],[Rak]],"0"),"")</f>
        <v/>
      </c>
      <c r="H68" s="31" t="str" cm="1">
        <f t="array" ref="H68">IF(D67="","",IF(Wdstrvrklrng[[#This Row],[Rak]]="",_xlfn._xlws.FILTER(StrPnt[[B1]:[B8]],StrPnt[Merkteken]=E67,""),IF(AND(Wdstrvrklrng[[#This Row],[Rak]]&lt;&gt;"",Wdstrvrklrng[[#This Row],[Start/Merkteken]]=""),"Rak incorrect!! Corrigeer aub.",IF(Wdstrvrklrng[[#This Row],[Start-/Rondingstijd]]="","Rondingstijd nog invullen",""))))</f>
        <v/>
      </c>
      <c r="N68" s="31"/>
      <c r="O68" s="31"/>
      <c r="P68" s="31"/>
      <c r="R68" s="6" t="str" cm="1">
        <f t="array" ref="R68">_xlfn._xlws.FILTER(StrPnt[[B1]:[B8]],StrPnt[Merkteken]=E67,"")</f>
        <v/>
      </c>
    </row>
    <row r="69" spans="2:18" ht="15.75" customHeight="1" x14ac:dyDescent="0.25">
      <c r="B69" s="19">
        <f t="shared" si="1"/>
        <v>61</v>
      </c>
      <c r="C69" s="30"/>
      <c r="D69" s="28"/>
      <c r="E69" s="1" t="str" cm="1">
        <f t="array" ref="E69">IFERROR(_xlfn._xlws.FILTER(VanNaar[Naar],VanNaar[Van]=CONCATENATE(Wdstrvrklrng[[#This Row],[Rak]],E68)),"")</f>
        <v/>
      </c>
      <c r="F69" s="2" t="str" cm="1">
        <f t="array" ref="F69">_xlfn._xlws.FILTER(Ronding[Value],Ronding[VanNaar]=CONCATENATE(Wdstrvrklrng[[#This Row],[Rak]],":",C70),"")</f>
        <v/>
      </c>
      <c r="G69" s="17" t="str" cm="1">
        <f t="array" ref="G69">_xlfn._xlws.FILTER(TblLngth[Lengte],TblLngth[Rak]=TEXT(Wdstrvrklrng[[#This Row],[Rak]],"0"),"")</f>
        <v/>
      </c>
      <c r="H69" s="31" t="str" cm="1">
        <f t="array" ref="H69">IF(D68="","",IF(Wdstrvrklrng[[#This Row],[Rak]]="",_xlfn._xlws.FILTER(StrPnt[[B1]:[B8]],StrPnt[Merkteken]=E68,""),IF(AND(Wdstrvrklrng[[#This Row],[Rak]]&lt;&gt;"",Wdstrvrklrng[[#This Row],[Start/Merkteken]]=""),"Rak incorrect!! Corrigeer aub.",IF(Wdstrvrklrng[[#This Row],[Start-/Rondingstijd]]="","Rondingstijd nog invullen",""))))</f>
        <v/>
      </c>
      <c r="N69" s="31"/>
      <c r="O69" s="31"/>
      <c r="P69" s="31"/>
      <c r="R69" s="6" t="str" cm="1">
        <f t="array" ref="R69">_xlfn._xlws.FILTER(StrPnt[[B1]:[B8]],StrPnt[Merkteken]=E68,"")</f>
        <v/>
      </c>
    </row>
    <row r="70" spans="2:18" ht="15.75" customHeight="1" x14ac:dyDescent="0.25">
      <c r="B70" s="19">
        <f t="shared" si="1"/>
        <v>62</v>
      </c>
      <c r="C70" s="30"/>
      <c r="D70" s="28"/>
      <c r="E70" s="1" t="str" cm="1">
        <f t="array" ref="E70">IFERROR(_xlfn._xlws.FILTER(VanNaar[Naar],VanNaar[Van]=CONCATENATE(Wdstrvrklrng[[#This Row],[Rak]],E69)),"")</f>
        <v/>
      </c>
      <c r="F70" s="2" t="str" cm="1">
        <f t="array" ref="F70">_xlfn._xlws.FILTER(Ronding[Value],Ronding[VanNaar]=CONCATENATE(Wdstrvrklrng[[#This Row],[Rak]],":",C71),"")</f>
        <v/>
      </c>
      <c r="G70" s="17" t="str" cm="1">
        <f t="array" ref="G70">_xlfn._xlws.FILTER(TblLngth[Lengte],TblLngth[Rak]=TEXT(Wdstrvrklrng[[#This Row],[Rak]],"0"),"")</f>
        <v/>
      </c>
      <c r="H70" s="31" t="str" cm="1">
        <f t="array" ref="H70">IF(D69="","",IF(Wdstrvrklrng[[#This Row],[Rak]]="",_xlfn._xlws.FILTER(StrPnt[[B1]:[B8]],StrPnt[Merkteken]=E69,""),IF(AND(Wdstrvrklrng[[#This Row],[Rak]]&lt;&gt;"",Wdstrvrklrng[[#This Row],[Start/Merkteken]]=""),"Rak incorrect!! Corrigeer aub.",IF(Wdstrvrklrng[[#This Row],[Start-/Rondingstijd]]="","Rondingstijd nog invullen",""))))</f>
        <v/>
      </c>
      <c r="N70" s="31"/>
      <c r="O70" s="31"/>
      <c r="P70" s="31"/>
      <c r="R70" s="6" t="str" cm="1">
        <f t="array" ref="R70">_xlfn._xlws.FILTER(StrPnt[[B1]:[B8]],StrPnt[Merkteken]=E69,"")</f>
        <v/>
      </c>
    </row>
    <row r="71" spans="2:18" ht="15.75" customHeight="1" x14ac:dyDescent="0.25">
      <c r="B71" s="19">
        <f t="shared" si="1"/>
        <v>63</v>
      </c>
      <c r="C71" s="30"/>
      <c r="D71" s="28"/>
      <c r="E71" s="1" t="str" cm="1">
        <f t="array" ref="E71">IFERROR(_xlfn._xlws.FILTER(VanNaar[Naar],VanNaar[Van]=CONCATENATE(Wdstrvrklrng[[#This Row],[Rak]],E70)),"")</f>
        <v/>
      </c>
      <c r="F71" s="2" t="str" cm="1">
        <f t="array" ref="F71">_xlfn._xlws.FILTER(Ronding[Value],Ronding[VanNaar]=CONCATENATE(Wdstrvrklrng[[#This Row],[Rak]],":",C72),"")</f>
        <v/>
      </c>
      <c r="G71" s="17" t="str" cm="1">
        <f t="array" ref="G71">_xlfn._xlws.FILTER(TblLngth[Lengte],TblLngth[Rak]=TEXT(Wdstrvrklrng[[#This Row],[Rak]],"0"),"")</f>
        <v/>
      </c>
      <c r="H71" s="31" t="str" cm="1">
        <f t="array" ref="H71">IF(D70="","",IF(Wdstrvrklrng[[#This Row],[Rak]]="",_xlfn._xlws.FILTER(StrPnt[[B1]:[B8]],StrPnt[Merkteken]=E70,""),IF(AND(Wdstrvrklrng[[#This Row],[Rak]]&lt;&gt;"",Wdstrvrklrng[[#This Row],[Start/Merkteken]]=""),"Rak incorrect!! Corrigeer aub.",IF(Wdstrvrklrng[[#This Row],[Start-/Rondingstijd]]="","Rondingstijd nog invullen",""))))</f>
        <v/>
      </c>
      <c r="N71" s="31"/>
      <c r="O71" s="31"/>
      <c r="P71" s="31"/>
      <c r="R71" s="6" t="str" cm="1">
        <f t="array" ref="R71">_xlfn._xlws.FILTER(StrPnt[[B1]:[B8]],StrPnt[Merkteken]=E70,"")</f>
        <v/>
      </c>
    </row>
    <row r="72" spans="2:18" ht="15.75" customHeight="1" x14ac:dyDescent="0.25">
      <c r="B72" s="19">
        <f t="shared" si="1"/>
        <v>64</v>
      </c>
      <c r="C72" s="30"/>
      <c r="D72" s="28"/>
      <c r="E72" s="1" t="str" cm="1">
        <f t="array" ref="E72">IFERROR(_xlfn._xlws.FILTER(VanNaar[Naar],VanNaar[Van]=CONCATENATE(Wdstrvrklrng[[#This Row],[Rak]],E71)),"")</f>
        <v/>
      </c>
      <c r="F72" s="2" t="str" cm="1">
        <f t="array" ref="F72">_xlfn._xlws.FILTER(Ronding[Value],Ronding[VanNaar]=CONCATENATE(Wdstrvrklrng[[#This Row],[Rak]],":",C73),"")</f>
        <v/>
      </c>
      <c r="G72" s="17" t="str" cm="1">
        <f t="array" ref="G72">_xlfn._xlws.FILTER(TblLngth[Lengte],TblLngth[Rak]=TEXT(Wdstrvrklrng[[#This Row],[Rak]],"0"),"")</f>
        <v/>
      </c>
      <c r="H72" s="31" t="str" cm="1">
        <f t="array" ref="H72">IF(D71="","",IF(Wdstrvrklrng[[#This Row],[Rak]]="",_xlfn._xlws.FILTER(StrPnt[[B1]:[B8]],StrPnt[Merkteken]=E71,""),IF(AND(Wdstrvrklrng[[#This Row],[Rak]]&lt;&gt;"",Wdstrvrklrng[[#This Row],[Start/Merkteken]]=""),"Rak incorrect!! Corrigeer aub.",IF(Wdstrvrklrng[[#This Row],[Start-/Rondingstijd]]="","Rondingstijd nog invullen",""))))</f>
        <v/>
      </c>
      <c r="N72" s="31"/>
      <c r="O72" s="31"/>
      <c r="P72" s="31"/>
      <c r="R72" s="6" t="str" cm="1">
        <f t="array" ref="R72">_xlfn._xlws.FILTER(StrPnt[[B1]:[B8]],StrPnt[Merkteken]=E71,"")</f>
        <v/>
      </c>
    </row>
    <row r="73" spans="2:18" ht="15.75" customHeight="1" x14ac:dyDescent="0.25">
      <c r="B73" s="19">
        <f t="shared" si="1"/>
        <v>65</v>
      </c>
      <c r="C73" s="30"/>
      <c r="D73" s="28"/>
      <c r="E73" s="1" t="str" cm="1">
        <f t="array" ref="E73">IFERROR(_xlfn._xlws.FILTER(VanNaar[Naar],VanNaar[Van]=CONCATENATE(Wdstrvrklrng[[#This Row],[Rak]],E72)),"")</f>
        <v/>
      </c>
      <c r="F73" s="2" t="str" cm="1">
        <f t="array" ref="F73">_xlfn._xlws.FILTER(Ronding[Value],Ronding[VanNaar]=CONCATENATE(Wdstrvrklrng[[#This Row],[Rak]],":",C74),"")</f>
        <v/>
      </c>
      <c r="G73" s="17" t="str" cm="1">
        <f t="array" ref="G73">_xlfn._xlws.FILTER(TblLngth[Lengte],TblLngth[Rak]=TEXT(Wdstrvrklrng[[#This Row],[Rak]],"0"),"")</f>
        <v/>
      </c>
      <c r="H73" s="31" t="str" cm="1">
        <f t="array" ref="H73">IF(D72="","",IF(Wdstrvrklrng[[#This Row],[Rak]]="",_xlfn._xlws.FILTER(StrPnt[[B1]:[B8]],StrPnt[Merkteken]=E72,""),IF(AND(Wdstrvrklrng[[#This Row],[Rak]]&lt;&gt;"",Wdstrvrklrng[[#This Row],[Start/Merkteken]]=""),"Rak incorrect!! Corrigeer aub.",IF(Wdstrvrklrng[[#This Row],[Start-/Rondingstijd]]="","Rondingstijd nog invullen",""))))</f>
        <v/>
      </c>
      <c r="N73" s="31"/>
      <c r="O73" s="31"/>
      <c r="P73" s="31"/>
      <c r="R73" s="6" t="str" cm="1">
        <f t="array" ref="R73">_xlfn._xlws.FILTER(StrPnt[[B1]:[B8]],StrPnt[Merkteken]=E72,"")</f>
        <v/>
      </c>
    </row>
    <row r="74" spans="2:18" ht="15.75" customHeight="1" x14ac:dyDescent="0.25">
      <c r="B74" s="19">
        <f t="shared" si="1"/>
        <v>66</v>
      </c>
      <c r="C74" s="30"/>
      <c r="D74" s="28"/>
      <c r="E74" s="1" t="str" cm="1">
        <f t="array" ref="E74">IFERROR(_xlfn._xlws.FILTER(VanNaar[Naar],VanNaar[Van]=CONCATENATE(Wdstrvrklrng[[#This Row],[Rak]],E73)),"")</f>
        <v/>
      </c>
      <c r="F74" s="2" t="str" cm="1">
        <f t="array" ref="F74">_xlfn._xlws.FILTER(Ronding[Value],Ronding[VanNaar]=CONCATENATE(Wdstrvrklrng[[#This Row],[Rak]],":",C75),"")</f>
        <v/>
      </c>
      <c r="G74" s="17" t="str" cm="1">
        <f t="array" ref="G74">_xlfn._xlws.FILTER(TblLngth[Lengte],TblLngth[Rak]=TEXT(Wdstrvrklrng[[#This Row],[Rak]],"0"),"")</f>
        <v/>
      </c>
      <c r="H74" s="31" t="str" cm="1">
        <f t="array" ref="H74">IF(D73="","",IF(Wdstrvrklrng[[#This Row],[Rak]]="",_xlfn._xlws.FILTER(StrPnt[[B1]:[B8]],StrPnt[Merkteken]=E73,""),IF(AND(Wdstrvrklrng[[#This Row],[Rak]]&lt;&gt;"",Wdstrvrklrng[[#This Row],[Start/Merkteken]]=""),"Rak incorrect!! Corrigeer aub.",IF(Wdstrvrklrng[[#This Row],[Start-/Rondingstijd]]="","Rondingstijd nog invullen",""))))</f>
        <v/>
      </c>
      <c r="N74" s="31"/>
      <c r="O74" s="31"/>
      <c r="P74" s="31"/>
      <c r="R74" s="6" t="str" cm="1">
        <f t="array" ref="R74">_xlfn._xlws.FILTER(StrPnt[[B1]:[B8]],StrPnt[Merkteken]=E73,"")</f>
        <v/>
      </c>
    </row>
    <row r="75" spans="2:18" ht="15.75" customHeight="1" x14ac:dyDescent="0.25">
      <c r="B75" s="19">
        <f t="shared" si="1"/>
        <v>67</v>
      </c>
      <c r="C75" s="30"/>
      <c r="D75" s="28"/>
      <c r="E75" s="1" t="str" cm="1">
        <f t="array" ref="E75">IFERROR(_xlfn._xlws.FILTER(VanNaar[Naar],VanNaar[Van]=CONCATENATE(Wdstrvrklrng[[#This Row],[Rak]],E74)),"")</f>
        <v/>
      </c>
      <c r="F75" s="2" t="str" cm="1">
        <f t="array" ref="F75">_xlfn._xlws.FILTER(Ronding[Value],Ronding[VanNaar]=CONCATENATE(Wdstrvrklrng[[#This Row],[Rak]],":",C76),"")</f>
        <v/>
      </c>
      <c r="G75" s="17" t="str" cm="1">
        <f t="array" ref="G75">_xlfn._xlws.FILTER(TblLngth[Lengte],TblLngth[Rak]=TEXT(Wdstrvrklrng[[#This Row],[Rak]],"0"),"")</f>
        <v/>
      </c>
      <c r="H75" s="31" t="str" cm="1">
        <f t="array" ref="H75">IF(D74="","",IF(Wdstrvrklrng[[#This Row],[Rak]]="",_xlfn._xlws.FILTER(StrPnt[[B1]:[B8]],StrPnt[Merkteken]=E74,""),IF(AND(Wdstrvrklrng[[#This Row],[Rak]]&lt;&gt;"",Wdstrvrklrng[[#This Row],[Start/Merkteken]]=""),"Rak incorrect!! Corrigeer aub.",IF(Wdstrvrklrng[[#This Row],[Start-/Rondingstijd]]="","Rondingstijd nog invullen",""))))</f>
        <v/>
      </c>
      <c r="N75" s="31"/>
      <c r="O75" s="31"/>
      <c r="P75" s="31"/>
      <c r="R75" s="6" t="str" cm="1">
        <f t="array" ref="R75">_xlfn._xlws.FILTER(StrPnt[[B1]:[B8]],StrPnt[Merkteken]=E74,"")</f>
        <v/>
      </c>
    </row>
    <row r="76" spans="2:18" ht="15.75" customHeight="1" x14ac:dyDescent="0.25">
      <c r="B76" s="19">
        <f t="shared" si="1"/>
        <v>68</v>
      </c>
      <c r="C76" s="30"/>
      <c r="D76" s="28"/>
      <c r="E76" s="1" t="str" cm="1">
        <f t="array" ref="E76">IFERROR(_xlfn._xlws.FILTER(VanNaar[Naar],VanNaar[Van]=CONCATENATE(Wdstrvrklrng[[#This Row],[Rak]],E75)),"")</f>
        <v/>
      </c>
      <c r="F76" s="2" t="str" cm="1">
        <f t="array" ref="F76">_xlfn._xlws.FILTER(Ronding[Value],Ronding[VanNaar]=CONCATENATE(Wdstrvrklrng[[#This Row],[Rak]],":",C77),"")</f>
        <v/>
      </c>
      <c r="G76" s="17" t="str" cm="1">
        <f t="array" ref="G76">_xlfn._xlws.FILTER(TblLngth[Lengte],TblLngth[Rak]=TEXT(Wdstrvrklrng[[#This Row],[Rak]],"0"),"")</f>
        <v/>
      </c>
      <c r="H76" s="31" t="str" cm="1">
        <f t="array" ref="H76">IF(D75="","",IF(Wdstrvrklrng[[#This Row],[Rak]]="",_xlfn._xlws.FILTER(StrPnt[[B1]:[B8]],StrPnt[Merkteken]=E75,""),IF(AND(Wdstrvrklrng[[#This Row],[Rak]]&lt;&gt;"",Wdstrvrklrng[[#This Row],[Start/Merkteken]]=""),"Rak incorrect!! Corrigeer aub.",IF(Wdstrvrklrng[[#This Row],[Start-/Rondingstijd]]="","Rondingstijd nog invullen",""))))</f>
        <v/>
      </c>
      <c r="N76" s="31"/>
      <c r="O76" s="31"/>
      <c r="P76" s="31"/>
      <c r="R76" s="6" t="str" cm="1">
        <f t="array" ref="R76">_xlfn._xlws.FILTER(StrPnt[[B1]:[B8]],StrPnt[Merkteken]=E75,"")</f>
        <v/>
      </c>
    </row>
    <row r="77" spans="2:18" ht="15.75" customHeight="1" x14ac:dyDescent="0.25">
      <c r="B77" s="19">
        <f t="shared" si="1"/>
        <v>69</v>
      </c>
      <c r="C77" s="30"/>
      <c r="D77" s="28"/>
      <c r="E77" s="1" t="str" cm="1">
        <f t="array" ref="E77">IFERROR(_xlfn._xlws.FILTER(VanNaar[Naar],VanNaar[Van]=CONCATENATE(Wdstrvrklrng[[#This Row],[Rak]],E76)),"")</f>
        <v/>
      </c>
      <c r="F77" s="2" t="str" cm="1">
        <f t="array" ref="F77">_xlfn._xlws.FILTER(Ronding[Value],Ronding[VanNaar]=CONCATENATE(Wdstrvrklrng[[#This Row],[Rak]],":",C78),"")</f>
        <v/>
      </c>
      <c r="G77" s="17" t="str" cm="1">
        <f t="array" ref="G77">_xlfn._xlws.FILTER(TblLngth[Lengte],TblLngth[Rak]=TEXT(Wdstrvrklrng[[#This Row],[Rak]],"0"),"")</f>
        <v/>
      </c>
      <c r="H77" s="31" t="str" cm="1">
        <f t="array" ref="H77">IF(D76="","",IF(Wdstrvrklrng[[#This Row],[Rak]]="",_xlfn._xlws.FILTER(StrPnt[[B1]:[B8]],StrPnt[Merkteken]=E76,""),IF(AND(Wdstrvrklrng[[#This Row],[Rak]]&lt;&gt;"",Wdstrvrklrng[[#This Row],[Start/Merkteken]]=""),"Rak incorrect!! Corrigeer aub.",IF(Wdstrvrklrng[[#This Row],[Start-/Rondingstijd]]="","Rondingstijd nog invullen",""))))</f>
        <v/>
      </c>
      <c r="N77" s="31"/>
      <c r="O77" s="31"/>
      <c r="P77" s="31"/>
      <c r="R77" s="6" t="str" cm="1">
        <f t="array" ref="R77">_xlfn._xlws.FILTER(StrPnt[[B1]:[B8]],StrPnt[Merkteken]=E76,"")</f>
        <v/>
      </c>
    </row>
    <row r="78" spans="2:18" ht="15.75" customHeight="1" x14ac:dyDescent="0.25">
      <c r="B78" s="20">
        <f t="shared" si="1"/>
        <v>70</v>
      </c>
      <c r="C78" s="30"/>
      <c r="D78" s="28"/>
      <c r="E78" s="1" t="str" cm="1">
        <f t="array" ref="E78">IFERROR(_xlfn._xlws.FILTER(VanNaar[Naar],VanNaar[Van]=CONCATENATE(Wdstrvrklrng[[#This Row],[Rak]],E77)),"")</f>
        <v/>
      </c>
      <c r="F78" s="2" t="str" cm="1">
        <f t="array" ref="F78">_xlfn._xlws.FILTER(Ronding[Value],Ronding[VanNaar]=CONCATENATE(Wdstrvrklrng[[#This Row],[Rak]],":",C79),"")</f>
        <v/>
      </c>
      <c r="G78" s="17" t="str" cm="1">
        <f t="array" ref="G78">_xlfn._xlws.FILTER(TblLngth[Lengte],TblLngth[Rak]=TEXT(Wdstrvrklrng[[#This Row],[Rak]],"0"),"")</f>
        <v/>
      </c>
      <c r="H78" s="31" t="str" cm="1">
        <f t="array" ref="H78">IF(D77="","",IF(Wdstrvrklrng[[#This Row],[Rak]]="",_xlfn._xlws.FILTER(StrPnt[[B1]:[B8]],StrPnt[Merkteken]=E77,""),IF(AND(Wdstrvrklrng[[#This Row],[Rak]]&lt;&gt;"",Wdstrvrklrng[[#This Row],[Start/Merkteken]]=""),"Rak incorrect!! Corrigeer aub.",IF(Wdstrvrklrng[[#This Row],[Start-/Rondingstijd]]="","Rondingstijd nog invullen",""))))</f>
        <v/>
      </c>
      <c r="N78" s="31"/>
      <c r="O78" s="31"/>
      <c r="P78" s="31"/>
      <c r="R78" s="6" t="str" cm="1">
        <f t="array" ref="R78">_xlfn._xlws.FILTER(StrPnt[[B1]:[B8]],StrPnt[Merkteken]=E77,"")</f>
        <v/>
      </c>
    </row>
    <row r="79" spans="2:18" ht="12.6" customHeight="1" x14ac:dyDescent="0.25"/>
    <row r="80" spans="2:18" ht="12.6" customHeight="1" x14ac:dyDescent="0.25"/>
    <row r="81" ht="12.6" customHeight="1" x14ac:dyDescent="0.25"/>
    <row r="82" ht="12.6" customHeight="1" x14ac:dyDescent="0.25"/>
    <row r="83" ht="12.6" customHeight="1" x14ac:dyDescent="0.25"/>
    <row r="84" ht="12.6" customHeight="1" x14ac:dyDescent="0.25"/>
    <row r="85" ht="12.6" customHeight="1" x14ac:dyDescent="0.25"/>
    <row r="86" ht="12.6" customHeight="1" x14ac:dyDescent="0.25"/>
    <row r="87" ht="12.6" customHeight="1" x14ac:dyDescent="0.25"/>
    <row r="88" ht="12.6" customHeight="1" x14ac:dyDescent="0.25"/>
    <row r="89" ht="12.6" customHeight="1" x14ac:dyDescent="0.25"/>
  </sheetData>
  <sheetProtection algorithmName="SHA-512" hashValue="3Dugp6Zp5wZLU81NnNuNOulxm7ypsp7B1Z3gyUw/WqCD/kmHwFnWdizDCpubnBBGNdKpHkbnzNbRGmtgIJdZ7A==" saltValue="3qqVQ/nrpbUCoG5guMmTsg==" spinCount="100000" sheet="1" objects="1" scenarios="1"/>
  <mergeCells count="2">
    <mergeCell ref="C1:G1"/>
    <mergeCell ref="F2:G6"/>
  </mergeCells>
  <conditionalFormatting sqref="D8">
    <cfRule type="expression" dxfId="3" priority="4" stopIfTrue="1">
      <formula>IF($E$2="kies schip",1,0)</formula>
    </cfRule>
  </conditionalFormatting>
  <conditionalFormatting sqref="E9:F78">
    <cfRule type="cellIs" dxfId="2" priority="5" stopIfTrue="1" operator="equal">
      <formula>"fout"</formula>
    </cfRule>
  </conditionalFormatting>
  <conditionalFormatting sqref="H8:H78 P11:P78">
    <cfRule type="expression" dxfId="1" priority="1">
      <formula>LEN($H8)&gt;5</formula>
    </cfRule>
  </conditionalFormatting>
  <conditionalFormatting sqref="I9">
    <cfRule type="expression" dxfId="0" priority="2">
      <formula>LEN($H9)&gt;5</formula>
    </cfRule>
  </conditionalFormatting>
  <dataValidations count="7">
    <dataValidation allowBlank="1" showInputMessage="1" sqref="E2" xr:uid="{00000000-0002-0000-0000-000000000000}"/>
    <dataValidation type="time" operator="greaterThan" allowBlank="1" showInputMessage="1" showErrorMessage="1" error="Het getal dient groter te zijn dan de voorgaande tijd. _x000a_Gebruik een dubbele punt : tussen uren en minuten._x000a_24 uurs tijdnotatie bv. 13:30" promptTitle="Voer rondingstijd in" prompt="formaat 24 uurs notatie (UU:MM)_x000a_" sqref="D9:D78" xr:uid="{341CB461-2169-4A15-91B7-A254C4E8AEA9}">
      <formula1>D8</formula1>
    </dataValidation>
    <dataValidation type="whole" allowBlank="1" showInputMessage="1" showErrorMessage="1" errorTitle="Melding" error="Het getal moet liggen tussen 2 en 48 inclusief 2 en 48" sqref="C79:C65540" xr:uid="{00000000-0002-0000-0000-000003000000}">
      <formula1>2</formula1>
      <formula2>48</formula2>
    </dataValidation>
    <dataValidation type="list" operator="greaterThanOrEqual" allowBlank="1" showInputMessage="1" showErrorMessage="1" errorTitle="Fout" error="tijd moet 10:00, 11:00 of 12:00 zijn" promptTitle="Starttijd" prompt="voer de rondingstijd in, formaat UU:MM_x000a_Maak gebruik van het drop-down menu" sqref="D8" xr:uid="{64D20F3D-84E6-4839-AAAD-5722E8B2C09C}">
      <formula1>"10:00:00 AM,11:00:00 AM,12:00:00 PM,"</formula1>
    </dataValidation>
    <dataValidation type="list" allowBlank="1" showInputMessage="1" showErrorMessage="1" promptTitle="Rak invoer" prompt="Maak een selectie uit het drop-down menu" sqref="C9:C78" xr:uid="{9E6EB01B-CDFD-40A9-AC3E-4D25B8492539}">
      <formula1>$R9:$Y9</formula1>
    </dataValidation>
    <dataValidation type="list" allowBlank="1" showInputMessage="1" showErrorMessage="1" sqref="E8" xr:uid="{8E5549F6-63A6-48C9-8DA1-A69CE17667F2}">
      <formula1>#REF!</formula1>
    </dataValidation>
    <dataValidation type="list" allowBlank="1" showInputMessage="1" showErrorMessage="1" promptTitle="Startplaats" prompt="Selecteer de gekozen startplaats vanuit het dropdown menu" sqref="E4" xr:uid="{5848D6B4-562A-4840-A23D-A304AACBE834}">
      <formula1>Startplaatsen</formula1>
    </dataValidation>
  </dataValidations>
  <printOptions horizontalCentered="1" verticalCentered="1"/>
  <pageMargins left="0.78740157480314965" right="0.78740157480314965" top="0.51181102362204722" bottom="0.47244094488188981" header="0.51181102362204722" footer="0.51181102362204722"/>
  <pageSetup paperSize="9" scale="33"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2091-8C85-425F-98D9-716969EB8E76}">
  <sheetPr codeName="Sheet3"/>
  <dimension ref="B2:E68"/>
  <sheetViews>
    <sheetView showGridLines="0" showRowColHeaders="0" workbookViewId="0">
      <selection activeCell="H11" sqref="H11"/>
    </sheetView>
  </sheetViews>
  <sheetFormatPr defaultRowHeight="13.2" x14ac:dyDescent="0.25"/>
  <cols>
    <col min="2" max="2" width="6.5546875" bestFit="1" customWidth="1"/>
    <col min="3" max="3" width="21.44140625" bestFit="1" customWidth="1"/>
    <col min="4" max="4" width="13.77734375" bestFit="1" customWidth="1"/>
    <col min="5" max="5" width="14.44140625" bestFit="1" customWidth="1"/>
    <col min="6" max="6" width="13.6640625" bestFit="1" customWidth="1"/>
    <col min="7" max="7" width="9.33203125" bestFit="1" customWidth="1"/>
  </cols>
  <sheetData>
    <row r="2" spans="2:5" x14ac:dyDescent="0.25">
      <c r="B2" t="s">
        <v>0</v>
      </c>
      <c r="C2" t="s">
        <v>475</v>
      </c>
      <c r="D2" t="s">
        <v>476</v>
      </c>
      <c r="E2" t="s">
        <v>648</v>
      </c>
    </row>
    <row r="3" spans="2:5" x14ac:dyDescent="0.25">
      <c r="B3" s="46" t="s">
        <v>519</v>
      </c>
      <c r="C3" s="47" t="s">
        <v>649</v>
      </c>
      <c r="D3" s="47" t="s">
        <v>484</v>
      </c>
      <c r="E3" s="48">
        <v>0.39</v>
      </c>
    </row>
    <row r="4" spans="2:5" x14ac:dyDescent="0.25">
      <c r="B4" s="46" t="s">
        <v>517</v>
      </c>
      <c r="C4" s="47" t="s">
        <v>650</v>
      </c>
      <c r="D4" s="47" t="s">
        <v>4</v>
      </c>
      <c r="E4" s="48">
        <v>0.7</v>
      </c>
    </row>
    <row r="5" spans="2:5" x14ac:dyDescent="0.25">
      <c r="B5" s="46" t="s">
        <v>520</v>
      </c>
      <c r="C5" s="47" t="s">
        <v>3</v>
      </c>
      <c r="D5" s="47" t="s">
        <v>12</v>
      </c>
      <c r="E5" s="48">
        <v>1.61</v>
      </c>
    </row>
    <row r="6" spans="2:5" x14ac:dyDescent="0.25">
      <c r="B6" s="44" t="s">
        <v>493</v>
      </c>
      <c r="C6" s="45" t="s">
        <v>492</v>
      </c>
      <c r="D6" s="45" t="s">
        <v>496</v>
      </c>
      <c r="E6">
        <v>0.32</v>
      </c>
    </row>
    <row r="7" spans="2:5" x14ac:dyDescent="0.25">
      <c r="B7" s="44" t="s">
        <v>495</v>
      </c>
      <c r="C7" s="45" t="s">
        <v>494</v>
      </c>
      <c r="D7" s="45" t="s">
        <v>32</v>
      </c>
      <c r="E7">
        <v>0.69</v>
      </c>
    </row>
    <row r="8" spans="2:5" x14ac:dyDescent="0.25">
      <c r="B8" s="44" t="s">
        <v>503</v>
      </c>
      <c r="C8" s="45" t="s">
        <v>30</v>
      </c>
      <c r="D8" s="45" t="s">
        <v>501</v>
      </c>
      <c r="E8">
        <v>1.02</v>
      </c>
    </row>
    <row r="9" spans="2:5" x14ac:dyDescent="0.25">
      <c r="B9" s="44" t="s">
        <v>479</v>
      </c>
      <c r="C9" s="45" t="s">
        <v>20</v>
      </c>
      <c r="D9" s="45" t="s">
        <v>499</v>
      </c>
      <c r="E9">
        <v>0.94</v>
      </c>
    </row>
    <row r="10" spans="2:5" x14ac:dyDescent="0.25">
      <c r="B10" s="44" t="s">
        <v>487</v>
      </c>
      <c r="C10" s="45" t="s">
        <v>486</v>
      </c>
      <c r="D10" s="45" t="s">
        <v>490</v>
      </c>
      <c r="E10">
        <v>0.54</v>
      </c>
    </row>
    <row r="11" spans="2:5" x14ac:dyDescent="0.25">
      <c r="B11" s="44" t="s">
        <v>491</v>
      </c>
      <c r="C11" s="45" t="s">
        <v>490</v>
      </c>
      <c r="D11" s="45" t="s">
        <v>494</v>
      </c>
      <c r="E11">
        <v>0.39</v>
      </c>
    </row>
    <row r="12" spans="2:5" x14ac:dyDescent="0.25">
      <c r="B12" s="44" t="s">
        <v>500</v>
      </c>
      <c r="C12" s="45" t="s">
        <v>499</v>
      </c>
      <c r="D12" s="45" t="s">
        <v>5</v>
      </c>
      <c r="E12">
        <v>0.59</v>
      </c>
    </row>
    <row r="13" spans="2:5" x14ac:dyDescent="0.25">
      <c r="B13" s="44" t="s">
        <v>502</v>
      </c>
      <c r="C13" s="45" t="s">
        <v>501</v>
      </c>
      <c r="D13" s="45" t="s">
        <v>5</v>
      </c>
      <c r="E13">
        <v>0.44</v>
      </c>
    </row>
    <row r="14" spans="2:5" x14ac:dyDescent="0.25">
      <c r="B14" s="44" t="s">
        <v>489</v>
      </c>
      <c r="C14" s="45" t="s">
        <v>488</v>
      </c>
      <c r="D14" s="45" t="s">
        <v>492</v>
      </c>
      <c r="E14">
        <v>0.49</v>
      </c>
    </row>
    <row r="15" spans="2:5" x14ac:dyDescent="0.25">
      <c r="B15" s="44" t="s">
        <v>497</v>
      </c>
      <c r="C15" s="45" t="s">
        <v>32</v>
      </c>
      <c r="D15" s="45" t="s">
        <v>498</v>
      </c>
      <c r="E15">
        <v>0.44</v>
      </c>
    </row>
    <row r="16" spans="2:5" x14ac:dyDescent="0.25">
      <c r="B16" s="44" t="s">
        <v>429</v>
      </c>
      <c r="C16" s="45" t="s">
        <v>478</v>
      </c>
      <c r="D16" s="45" t="s">
        <v>498</v>
      </c>
      <c r="E16">
        <v>0.96</v>
      </c>
    </row>
    <row r="17" spans="2:5" x14ac:dyDescent="0.25">
      <c r="B17" s="44" t="s">
        <v>426</v>
      </c>
      <c r="C17" s="45" t="s">
        <v>478</v>
      </c>
      <c r="D17" s="45" t="s">
        <v>496</v>
      </c>
      <c r="E17">
        <v>1.08</v>
      </c>
    </row>
    <row r="18" spans="2:5" x14ac:dyDescent="0.25">
      <c r="B18" s="44" t="s">
        <v>451</v>
      </c>
      <c r="C18" s="45" t="s">
        <v>496</v>
      </c>
      <c r="D18" s="45" t="s">
        <v>498</v>
      </c>
      <c r="E18">
        <v>0.28999999999999998</v>
      </c>
    </row>
    <row r="19" spans="2:5" x14ac:dyDescent="0.25">
      <c r="B19" s="44" t="s">
        <v>453</v>
      </c>
      <c r="C19" s="45" t="s">
        <v>488</v>
      </c>
      <c r="D19" s="45" t="s">
        <v>494</v>
      </c>
      <c r="E19">
        <v>0.21</v>
      </c>
    </row>
    <row r="20" spans="2:5" x14ac:dyDescent="0.25">
      <c r="B20" s="44" t="s">
        <v>423</v>
      </c>
      <c r="C20" s="45" t="s">
        <v>9</v>
      </c>
      <c r="D20" s="45" t="s">
        <v>488</v>
      </c>
      <c r="E20">
        <v>0.91</v>
      </c>
    </row>
    <row r="21" spans="2:5" x14ac:dyDescent="0.25">
      <c r="B21" s="44" t="s">
        <v>447</v>
      </c>
      <c r="C21" s="45" t="s">
        <v>9</v>
      </c>
      <c r="D21" s="45" t="s">
        <v>486</v>
      </c>
      <c r="E21">
        <v>0.24</v>
      </c>
    </row>
    <row r="22" spans="2:5" x14ac:dyDescent="0.25">
      <c r="B22" s="44" t="s">
        <v>437</v>
      </c>
      <c r="C22" s="45" t="s">
        <v>485</v>
      </c>
      <c r="D22" s="45" t="s">
        <v>486</v>
      </c>
      <c r="E22">
        <v>0.81</v>
      </c>
    </row>
    <row r="23" spans="2:5" x14ac:dyDescent="0.25">
      <c r="B23" s="44" t="s">
        <v>433</v>
      </c>
      <c r="C23" s="45" t="s">
        <v>3</v>
      </c>
      <c r="D23" s="45" t="s">
        <v>9</v>
      </c>
      <c r="E23">
        <v>0.72</v>
      </c>
    </row>
    <row r="24" spans="2:5" x14ac:dyDescent="0.25">
      <c r="B24" s="44" t="s">
        <v>436</v>
      </c>
      <c r="C24" s="45" t="s">
        <v>485</v>
      </c>
      <c r="D24" s="45" t="s">
        <v>9</v>
      </c>
      <c r="E24">
        <v>0.85</v>
      </c>
    </row>
    <row r="25" spans="2:5" x14ac:dyDescent="0.25">
      <c r="B25" s="44" t="s">
        <v>432</v>
      </c>
      <c r="C25" s="45" t="s">
        <v>3</v>
      </c>
      <c r="D25" s="45" t="s">
        <v>486</v>
      </c>
      <c r="E25">
        <v>0.78</v>
      </c>
    </row>
    <row r="26" spans="2:5" x14ac:dyDescent="0.25">
      <c r="B26" s="44" t="s">
        <v>442</v>
      </c>
      <c r="C26" s="45" t="s">
        <v>3</v>
      </c>
      <c r="D26" s="45" t="s">
        <v>485</v>
      </c>
      <c r="E26">
        <v>0.34</v>
      </c>
    </row>
    <row r="27" spans="2:5" x14ac:dyDescent="0.25">
      <c r="B27" s="44" t="s">
        <v>440</v>
      </c>
      <c r="C27" s="45" t="s">
        <v>484</v>
      </c>
      <c r="D27" s="45" t="s">
        <v>3</v>
      </c>
      <c r="E27">
        <v>0.42</v>
      </c>
    </row>
    <row r="28" spans="2:5" x14ac:dyDescent="0.25">
      <c r="B28" s="44" t="s">
        <v>438</v>
      </c>
      <c r="C28" s="45" t="s">
        <v>3</v>
      </c>
      <c r="D28" s="45" t="s">
        <v>7</v>
      </c>
      <c r="E28">
        <v>0.56000000000000005</v>
      </c>
    </row>
    <row r="29" spans="2:5" x14ac:dyDescent="0.25">
      <c r="B29" s="44" t="s">
        <v>434</v>
      </c>
      <c r="C29" s="45" t="s">
        <v>7</v>
      </c>
      <c r="D29" s="45" t="s">
        <v>485</v>
      </c>
      <c r="E29">
        <v>0.33</v>
      </c>
    </row>
    <row r="30" spans="2:5" x14ac:dyDescent="0.25">
      <c r="B30" s="44" t="s">
        <v>430</v>
      </c>
      <c r="C30" s="45" t="s">
        <v>484</v>
      </c>
      <c r="D30" s="45" t="s">
        <v>7</v>
      </c>
      <c r="E30">
        <v>0.34</v>
      </c>
    </row>
    <row r="31" spans="2:5" x14ac:dyDescent="0.25">
      <c r="B31" s="44" t="s">
        <v>427</v>
      </c>
      <c r="C31" s="45" t="s">
        <v>31</v>
      </c>
      <c r="D31" s="45" t="s">
        <v>7</v>
      </c>
      <c r="E31">
        <v>0.93</v>
      </c>
    </row>
    <row r="32" spans="2:5" x14ac:dyDescent="0.25">
      <c r="B32" s="44" t="s">
        <v>424</v>
      </c>
      <c r="C32" s="45" t="s">
        <v>484</v>
      </c>
      <c r="D32" s="45" t="s">
        <v>8</v>
      </c>
      <c r="E32">
        <v>0.94</v>
      </c>
    </row>
    <row r="33" spans="2:5" x14ac:dyDescent="0.25">
      <c r="B33" s="44" t="s">
        <v>421</v>
      </c>
      <c r="C33" s="45" t="s">
        <v>8</v>
      </c>
      <c r="D33" s="45" t="s">
        <v>7</v>
      </c>
      <c r="E33">
        <v>0.9</v>
      </c>
    </row>
    <row r="34" spans="2:5" x14ac:dyDescent="0.25">
      <c r="B34" s="44" t="s">
        <v>419</v>
      </c>
      <c r="C34" s="45" t="s">
        <v>31</v>
      </c>
      <c r="D34" s="45" t="s">
        <v>484</v>
      </c>
      <c r="E34">
        <v>1.08</v>
      </c>
    </row>
    <row r="35" spans="2:5" x14ac:dyDescent="0.25">
      <c r="B35" s="44" t="s">
        <v>417</v>
      </c>
      <c r="C35" s="45" t="s">
        <v>31</v>
      </c>
      <c r="D35" s="45" t="s">
        <v>8</v>
      </c>
      <c r="E35">
        <v>0.34</v>
      </c>
    </row>
    <row r="36" spans="2:5" x14ac:dyDescent="0.25">
      <c r="B36" s="44" t="s">
        <v>415</v>
      </c>
      <c r="C36" s="45" t="s">
        <v>31</v>
      </c>
      <c r="D36" s="45" t="s">
        <v>483</v>
      </c>
      <c r="E36">
        <v>0.92</v>
      </c>
    </row>
    <row r="37" spans="2:5" x14ac:dyDescent="0.25">
      <c r="B37" s="44" t="s">
        <v>413</v>
      </c>
      <c r="C37" s="45" t="s">
        <v>8</v>
      </c>
      <c r="D37" s="45" t="s">
        <v>481</v>
      </c>
      <c r="E37">
        <v>0.99</v>
      </c>
    </row>
    <row r="38" spans="2:5" x14ac:dyDescent="0.25">
      <c r="B38" s="44" t="s">
        <v>411</v>
      </c>
      <c r="C38" s="45" t="s">
        <v>483</v>
      </c>
      <c r="D38" s="45" t="s">
        <v>481</v>
      </c>
      <c r="E38">
        <v>0.28999999999999998</v>
      </c>
    </row>
    <row r="39" spans="2:5" x14ac:dyDescent="0.25">
      <c r="B39" s="44" t="s">
        <v>409</v>
      </c>
      <c r="C39" s="45" t="s">
        <v>483</v>
      </c>
      <c r="D39" s="45" t="s">
        <v>480</v>
      </c>
      <c r="E39">
        <v>0.85</v>
      </c>
    </row>
    <row r="40" spans="2:5" x14ac:dyDescent="0.25">
      <c r="B40" s="44" t="s">
        <v>407</v>
      </c>
      <c r="C40" s="45" t="s">
        <v>30</v>
      </c>
      <c r="D40" s="45" t="s">
        <v>481</v>
      </c>
      <c r="E40">
        <v>0.99</v>
      </c>
    </row>
    <row r="41" spans="2:5" x14ac:dyDescent="0.25">
      <c r="B41" s="44" t="s">
        <v>405</v>
      </c>
      <c r="C41" s="45" t="s">
        <v>30</v>
      </c>
      <c r="D41" s="45" t="s">
        <v>480</v>
      </c>
      <c r="E41">
        <v>0.25</v>
      </c>
    </row>
    <row r="42" spans="2:5" x14ac:dyDescent="0.25">
      <c r="B42" s="44" t="s">
        <v>403</v>
      </c>
      <c r="C42" s="45" t="s">
        <v>29</v>
      </c>
      <c r="D42" s="45" t="s">
        <v>480</v>
      </c>
      <c r="E42">
        <v>1.24</v>
      </c>
    </row>
    <row r="43" spans="2:5" x14ac:dyDescent="0.25">
      <c r="B43" s="44" t="s">
        <v>400</v>
      </c>
      <c r="C43" s="45" t="s">
        <v>29</v>
      </c>
      <c r="D43" s="45" t="s">
        <v>5</v>
      </c>
      <c r="E43">
        <v>0.18</v>
      </c>
    </row>
    <row r="44" spans="2:5" x14ac:dyDescent="0.25">
      <c r="B44" s="44" t="s">
        <v>398</v>
      </c>
      <c r="C44" s="45" t="s">
        <v>29</v>
      </c>
      <c r="D44" s="45" t="s">
        <v>482</v>
      </c>
      <c r="E44">
        <v>1.65</v>
      </c>
    </row>
    <row r="45" spans="2:5" x14ac:dyDescent="0.25">
      <c r="B45" s="44" t="s">
        <v>395</v>
      </c>
      <c r="C45" s="45" t="s">
        <v>20</v>
      </c>
      <c r="D45" s="45" t="s">
        <v>482</v>
      </c>
      <c r="E45">
        <v>0.46</v>
      </c>
    </row>
    <row r="46" spans="2:5" x14ac:dyDescent="0.25">
      <c r="B46" s="44" t="s">
        <v>393</v>
      </c>
      <c r="C46" s="45" t="s">
        <v>20</v>
      </c>
      <c r="D46" s="45" t="s">
        <v>18</v>
      </c>
      <c r="E46">
        <v>0.78</v>
      </c>
    </row>
    <row r="47" spans="2:5" x14ac:dyDescent="0.25">
      <c r="B47" s="44" t="s">
        <v>391</v>
      </c>
      <c r="C47" s="45" t="s">
        <v>477</v>
      </c>
      <c r="D47" s="45" t="s">
        <v>482</v>
      </c>
      <c r="E47">
        <v>1.1499999999999999</v>
      </c>
    </row>
    <row r="48" spans="2:5" x14ac:dyDescent="0.25">
      <c r="B48" s="44" t="s">
        <v>389</v>
      </c>
      <c r="C48" s="45" t="s">
        <v>477</v>
      </c>
      <c r="D48" s="45" t="s">
        <v>18</v>
      </c>
      <c r="E48">
        <v>0.21</v>
      </c>
    </row>
    <row r="49" spans="2:5" x14ac:dyDescent="0.25">
      <c r="B49" s="44" t="s">
        <v>387</v>
      </c>
      <c r="C49" s="45" t="s">
        <v>19</v>
      </c>
      <c r="D49" s="45" t="s">
        <v>18</v>
      </c>
      <c r="E49">
        <v>0.78</v>
      </c>
    </row>
    <row r="50" spans="2:5" x14ac:dyDescent="0.25">
      <c r="B50" s="44" t="s">
        <v>385</v>
      </c>
      <c r="C50" s="45" t="s">
        <v>477</v>
      </c>
      <c r="D50" s="45" t="s">
        <v>6</v>
      </c>
      <c r="E50">
        <v>1</v>
      </c>
    </row>
    <row r="51" spans="2:5" x14ac:dyDescent="0.25">
      <c r="B51" s="44" t="s">
        <v>383</v>
      </c>
      <c r="C51" s="45" t="s">
        <v>19</v>
      </c>
      <c r="D51" s="45" t="s">
        <v>6</v>
      </c>
      <c r="E51">
        <v>0.86</v>
      </c>
    </row>
    <row r="52" spans="2:5" x14ac:dyDescent="0.25">
      <c r="B52" s="44" t="s">
        <v>381</v>
      </c>
      <c r="C52" s="45" t="s">
        <v>19</v>
      </c>
      <c r="D52" s="45" t="s">
        <v>504</v>
      </c>
      <c r="E52">
        <v>1.5</v>
      </c>
    </row>
    <row r="53" spans="2:5" x14ac:dyDescent="0.25">
      <c r="B53" s="44" t="s">
        <v>379</v>
      </c>
      <c r="C53" s="45" t="s">
        <v>6</v>
      </c>
      <c r="D53" s="45" t="s">
        <v>513</v>
      </c>
      <c r="E53">
        <v>1.82</v>
      </c>
    </row>
    <row r="54" spans="2:5" x14ac:dyDescent="0.25">
      <c r="B54" s="44" t="s">
        <v>377</v>
      </c>
      <c r="C54" s="45" t="s">
        <v>504</v>
      </c>
      <c r="D54" s="45" t="s">
        <v>513</v>
      </c>
      <c r="E54">
        <v>0.66</v>
      </c>
    </row>
    <row r="55" spans="2:5" x14ac:dyDescent="0.25">
      <c r="B55" s="44" t="s">
        <v>375</v>
      </c>
      <c r="C55" s="45" t="s">
        <v>504</v>
      </c>
      <c r="D55" s="45" t="s">
        <v>505</v>
      </c>
      <c r="E55">
        <v>1.0900000000000001</v>
      </c>
    </row>
    <row r="56" spans="2:5" x14ac:dyDescent="0.25">
      <c r="B56" s="44" t="s">
        <v>373</v>
      </c>
      <c r="C56" s="45" t="s">
        <v>4</v>
      </c>
      <c r="D56" s="45" t="s">
        <v>513</v>
      </c>
      <c r="E56">
        <v>1.31</v>
      </c>
    </row>
    <row r="57" spans="2:5" x14ac:dyDescent="0.25">
      <c r="B57" s="44" t="s">
        <v>371</v>
      </c>
      <c r="C57" s="45" t="s">
        <v>4</v>
      </c>
      <c r="D57" s="45" t="s">
        <v>505</v>
      </c>
      <c r="E57">
        <v>0.37</v>
      </c>
    </row>
    <row r="58" spans="2:5" x14ac:dyDescent="0.25">
      <c r="B58" s="44" t="s">
        <v>369</v>
      </c>
      <c r="C58" s="45" t="s">
        <v>505</v>
      </c>
      <c r="D58" s="45" t="s">
        <v>11</v>
      </c>
      <c r="E58">
        <v>1.18</v>
      </c>
    </row>
    <row r="59" spans="2:5" x14ac:dyDescent="0.25">
      <c r="B59" s="44" t="s">
        <v>367</v>
      </c>
      <c r="C59" s="45" t="s">
        <v>4</v>
      </c>
      <c r="D59" s="45" t="s">
        <v>10</v>
      </c>
      <c r="E59">
        <v>1.34</v>
      </c>
    </row>
    <row r="60" spans="2:5" x14ac:dyDescent="0.25">
      <c r="B60" s="44" t="s">
        <v>365</v>
      </c>
      <c r="C60" s="45" t="s">
        <v>10</v>
      </c>
      <c r="D60" s="45" t="s">
        <v>11</v>
      </c>
      <c r="E60">
        <v>0.55000000000000004</v>
      </c>
    </row>
    <row r="61" spans="2:5" x14ac:dyDescent="0.25">
      <c r="B61" s="44" t="s">
        <v>363</v>
      </c>
      <c r="C61" s="45" t="s">
        <v>11</v>
      </c>
      <c r="D61" s="45" t="s">
        <v>506</v>
      </c>
      <c r="E61">
        <v>1.1000000000000001</v>
      </c>
    </row>
    <row r="62" spans="2:5" x14ac:dyDescent="0.25">
      <c r="B62" s="44" t="s">
        <v>361</v>
      </c>
      <c r="C62" s="45" t="s">
        <v>10</v>
      </c>
      <c r="D62" s="45" t="s">
        <v>506</v>
      </c>
      <c r="E62">
        <v>1.0900000000000001</v>
      </c>
    </row>
    <row r="63" spans="2:5" x14ac:dyDescent="0.25">
      <c r="B63" s="44" t="s">
        <v>359</v>
      </c>
      <c r="C63" s="45" t="s">
        <v>506</v>
      </c>
      <c r="D63" s="45" t="s">
        <v>507</v>
      </c>
      <c r="E63">
        <v>1.34</v>
      </c>
    </row>
    <row r="64" spans="2:5" x14ac:dyDescent="0.25">
      <c r="B64" s="44" t="s">
        <v>508</v>
      </c>
      <c r="C64" s="45" t="s">
        <v>507</v>
      </c>
      <c r="D64" s="45" t="s">
        <v>509</v>
      </c>
      <c r="E64">
        <v>1.34</v>
      </c>
    </row>
    <row r="65" spans="2:5" x14ac:dyDescent="0.25">
      <c r="B65" s="44" t="s">
        <v>515</v>
      </c>
      <c r="C65" s="45" t="s">
        <v>507</v>
      </c>
      <c r="D65" s="45" t="s">
        <v>514</v>
      </c>
      <c r="E65">
        <v>1.75</v>
      </c>
    </row>
    <row r="66" spans="2:5" x14ac:dyDescent="0.25">
      <c r="B66" s="44" t="s">
        <v>510</v>
      </c>
      <c r="C66" s="45" t="s">
        <v>509</v>
      </c>
      <c r="D66" s="45" t="s">
        <v>514</v>
      </c>
      <c r="E66">
        <v>0.86</v>
      </c>
    </row>
    <row r="67" spans="2:5" x14ac:dyDescent="0.25">
      <c r="B67" s="44" t="s">
        <v>511</v>
      </c>
      <c r="C67" s="45" t="s">
        <v>33</v>
      </c>
      <c r="D67" s="45" t="s">
        <v>514</v>
      </c>
      <c r="E67">
        <v>2.23</v>
      </c>
    </row>
    <row r="68" spans="2:5" x14ac:dyDescent="0.25">
      <c r="B68" s="44" t="s">
        <v>512</v>
      </c>
      <c r="C68" s="45" t="s">
        <v>509</v>
      </c>
      <c r="D68" s="45" t="s">
        <v>33</v>
      </c>
      <c r="E68">
        <v>2.31</v>
      </c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5581-7E36-4A94-AC47-4656F432EA4F}">
  <sheetPr codeName="Sheet2"/>
  <dimension ref="A1:AC375"/>
  <sheetViews>
    <sheetView topLeftCell="A108" zoomScale="110" workbookViewId="0">
      <selection activeCell="L50" sqref="L50"/>
    </sheetView>
  </sheetViews>
  <sheetFormatPr defaultRowHeight="13.2" x14ac:dyDescent="0.25"/>
  <cols>
    <col min="1" max="1" width="10.6640625" bestFit="1" customWidth="1"/>
    <col min="2" max="2" width="8" bestFit="1" customWidth="1"/>
    <col min="3" max="3" width="8" customWidth="1"/>
    <col min="4" max="4" width="6.5546875" bestFit="1" customWidth="1"/>
    <col min="5" max="5" width="9.21875" bestFit="1" customWidth="1"/>
    <col min="6" max="6" width="8" customWidth="1"/>
    <col min="7" max="7" width="14.44140625" bestFit="1" customWidth="1"/>
    <col min="8" max="8" width="9.5546875" bestFit="1" customWidth="1"/>
    <col min="10" max="10" width="12.44140625" bestFit="1" customWidth="1"/>
    <col min="11" max="19" width="5.5546875" bestFit="1" customWidth="1"/>
    <col min="20" max="20" width="6.33203125" customWidth="1"/>
    <col min="21" max="21" width="24.5546875" customWidth="1"/>
    <col min="22" max="22" width="18.88671875" bestFit="1" customWidth="1"/>
    <col min="23" max="24" width="7.6640625" customWidth="1"/>
    <col min="25" max="25" width="9.33203125" bestFit="1" customWidth="1"/>
    <col min="26" max="26" width="17.5546875" bestFit="1" customWidth="1"/>
    <col min="27" max="27" width="6.5546875" bestFit="1" customWidth="1"/>
    <col min="28" max="28" width="9.33203125" bestFit="1" customWidth="1"/>
    <col min="29" max="29" width="6.5546875" style="38" bestFit="1" customWidth="1"/>
    <col min="30" max="30" width="15.6640625" bestFit="1" customWidth="1"/>
    <col min="31" max="31" width="9.5546875" bestFit="1" customWidth="1"/>
    <col min="32" max="32" width="17.5546875" bestFit="1" customWidth="1"/>
    <col min="33" max="33" width="14.88671875" bestFit="1" customWidth="1"/>
    <col min="34" max="41" width="5.5546875" bestFit="1" customWidth="1"/>
  </cols>
  <sheetData>
    <row r="1" spans="1:29" ht="15.6" x14ac:dyDescent="0.25">
      <c r="A1" t="s">
        <v>472</v>
      </c>
      <c r="B1" t="s">
        <v>471</v>
      </c>
      <c r="D1" t="s">
        <v>0</v>
      </c>
      <c r="E1" t="s">
        <v>1</v>
      </c>
      <c r="G1" t="s">
        <v>470</v>
      </c>
      <c r="H1" t="s">
        <v>469</v>
      </c>
      <c r="J1" t="s">
        <v>2</v>
      </c>
      <c r="K1" t="s">
        <v>459</v>
      </c>
      <c r="L1" t="s">
        <v>458</v>
      </c>
      <c r="M1" t="s">
        <v>468</v>
      </c>
      <c r="N1" t="s">
        <v>467</v>
      </c>
      <c r="O1" t="s">
        <v>466</v>
      </c>
      <c r="P1" t="s">
        <v>465</v>
      </c>
      <c r="Q1" t="s">
        <v>464</v>
      </c>
      <c r="R1" t="s">
        <v>463</v>
      </c>
      <c r="S1" t="s">
        <v>462</v>
      </c>
      <c r="U1" s="40" t="s">
        <v>2</v>
      </c>
      <c r="V1" s="40" t="s">
        <v>459</v>
      </c>
      <c r="AC1"/>
    </row>
    <row r="2" spans="1:29" x14ac:dyDescent="0.25">
      <c r="A2" t="s">
        <v>339</v>
      </c>
      <c r="B2" t="s">
        <v>35</v>
      </c>
      <c r="D2" t="s">
        <v>493</v>
      </c>
      <c r="E2">
        <v>0.32</v>
      </c>
      <c r="G2" t="s">
        <v>579</v>
      </c>
      <c r="H2" t="s">
        <v>486</v>
      </c>
      <c r="J2" t="s">
        <v>19</v>
      </c>
      <c r="K2" t="s">
        <v>387</v>
      </c>
      <c r="L2" t="s">
        <v>383</v>
      </c>
      <c r="M2">
        <v>43</v>
      </c>
      <c r="U2" t="s">
        <v>516</v>
      </c>
      <c r="V2" t="s">
        <v>517</v>
      </c>
      <c r="AC2"/>
    </row>
    <row r="3" spans="1:29" x14ac:dyDescent="0.25">
      <c r="A3" t="s">
        <v>338</v>
      </c>
      <c r="B3" t="s">
        <v>35</v>
      </c>
      <c r="D3" t="s">
        <v>495</v>
      </c>
      <c r="E3">
        <v>0.69</v>
      </c>
      <c r="G3" t="s">
        <v>583</v>
      </c>
      <c r="H3" t="s">
        <v>9</v>
      </c>
      <c r="J3" t="s">
        <v>477</v>
      </c>
      <c r="K3" t="s">
        <v>391</v>
      </c>
      <c r="L3" t="s">
        <v>389</v>
      </c>
      <c r="M3">
        <v>41</v>
      </c>
      <c r="U3" t="s">
        <v>518</v>
      </c>
      <c r="V3" t="s">
        <v>519</v>
      </c>
      <c r="AC3"/>
    </row>
    <row r="4" spans="1:29" ht="13.8" x14ac:dyDescent="0.25">
      <c r="A4" t="s">
        <v>337</v>
      </c>
      <c r="B4" t="s">
        <v>37</v>
      </c>
      <c r="D4" t="s">
        <v>503</v>
      </c>
      <c r="E4">
        <v>1.02</v>
      </c>
      <c r="G4" t="s">
        <v>575</v>
      </c>
      <c r="H4" t="s">
        <v>486</v>
      </c>
      <c r="J4" t="s">
        <v>18</v>
      </c>
      <c r="K4" t="s">
        <v>393</v>
      </c>
      <c r="L4" t="s">
        <v>389</v>
      </c>
      <c r="M4">
        <v>40</v>
      </c>
      <c r="U4" s="43"/>
      <c r="V4" s="43"/>
      <c r="AC4"/>
    </row>
    <row r="5" spans="1:29" x14ac:dyDescent="0.25">
      <c r="A5" t="s">
        <v>336</v>
      </c>
      <c r="B5" t="s">
        <v>35</v>
      </c>
      <c r="D5" t="s">
        <v>479</v>
      </c>
      <c r="E5">
        <v>0.94</v>
      </c>
      <c r="G5" t="s">
        <v>584</v>
      </c>
      <c r="H5" t="s">
        <v>485</v>
      </c>
      <c r="J5" t="s">
        <v>478</v>
      </c>
      <c r="K5" t="s">
        <v>429</v>
      </c>
      <c r="L5" t="s">
        <v>426</v>
      </c>
      <c r="AC5"/>
    </row>
    <row r="6" spans="1:29" ht="13.8" x14ac:dyDescent="0.25">
      <c r="A6" t="s">
        <v>335</v>
      </c>
      <c r="B6" t="s">
        <v>60</v>
      </c>
      <c r="D6" t="s">
        <v>487</v>
      </c>
      <c r="E6">
        <v>0.54</v>
      </c>
      <c r="G6" t="s">
        <v>355</v>
      </c>
      <c r="H6" t="s">
        <v>9</v>
      </c>
      <c r="J6" t="s">
        <v>20</v>
      </c>
      <c r="K6" t="s">
        <v>479</v>
      </c>
      <c r="L6" t="s">
        <v>395</v>
      </c>
      <c r="M6">
        <v>37</v>
      </c>
      <c r="U6" s="41" t="str" cm="1">
        <f t="array" aca="1" ref="U6" ca="1">CELL("filename")</f>
        <v>https://d.docs.live.net/527084e00262a70f/8uren 2025/WV Master ^0 Work/[Wedstrijdverklaring Work.xlsx]Wedstrijdverklaring</v>
      </c>
      <c r="V6" s="42" t="str">
        <f ca="1">"C:\8uren Onedrive\OneDrive\" &amp; MID(U6,FIND("/8uren",U6)+1,10)</f>
        <v>C:\8uren Onedrive\OneDrive\8uren 2025</v>
      </c>
      <c r="AC6"/>
    </row>
    <row r="7" spans="1:29" x14ac:dyDescent="0.25">
      <c r="A7" t="s">
        <v>334</v>
      </c>
      <c r="B7" t="s">
        <v>37</v>
      </c>
      <c r="D7" t="s">
        <v>491</v>
      </c>
      <c r="E7">
        <v>0.39</v>
      </c>
      <c r="G7" t="s">
        <v>580</v>
      </c>
      <c r="H7" t="s">
        <v>3</v>
      </c>
      <c r="J7" t="s">
        <v>29</v>
      </c>
      <c r="K7" t="s">
        <v>403</v>
      </c>
      <c r="L7" t="s">
        <v>400</v>
      </c>
      <c r="M7">
        <v>34</v>
      </c>
      <c r="AC7"/>
    </row>
    <row r="8" spans="1:29" x14ac:dyDescent="0.25">
      <c r="A8" t="s">
        <v>333</v>
      </c>
      <c r="B8" t="s">
        <v>37</v>
      </c>
      <c r="D8" t="s">
        <v>500</v>
      </c>
      <c r="E8">
        <v>0.59</v>
      </c>
      <c r="G8" t="s">
        <v>576</v>
      </c>
      <c r="H8" t="s">
        <v>9</v>
      </c>
      <c r="J8" t="s">
        <v>30</v>
      </c>
      <c r="K8" t="s">
        <v>407</v>
      </c>
      <c r="L8" t="s">
        <v>405</v>
      </c>
      <c r="AC8"/>
    </row>
    <row r="9" spans="1:29" x14ac:dyDescent="0.25">
      <c r="A9" t="s">
        <v>332</v>
      </c>
      <c r="B9" t="s">
        <v>35</v>
      </c>
      <c r="D9" t="s">
        <v>502</v>
      </c>
      <c r="E9">
        <v>0.44</v>
      </c>
      <c r="G9" t="s">
        <v>581</v>
      </c>
      <c r="H9" t="s">
        <v>485</v>
      </c>
      <c r="J9" t="s">
        <v>480</v>
      </c>
      <c r="K9" t="s">
        <v>409</v>
      </c>
      <c r="L9" t="s">
        <v>405</v>
      </c>
      <c r="M9">
        <v>31</v>
      </c>
      <c r="AC9"/>
    </row>
    <row r="10" spans="1:29" x14ac:dyDescent="0.25">
      <c r="A10" t="s">
        <v>331</v>
      </c>
      <c r="B10" t="s">
        <v>35</v>
      </c>
      <c r="D10" t="s">
        <v>489</v>
      </c>
      <c r="E10">
        <v>0.49</v>
      </c>
      <c r="G10" t="s">
        <v>565</v>
      </c>
      <c r="H10" t="s">
        <v>486</v>
      </c>
      <c r="J10" t="s">
        <v>481</v>
      </c>
      <c r="K10" t="s">
        <v>413</v>
      </c>
      <c r="L10" t="s">
        <v>411</v>
      </c>
      <c r="M10">
        <v>29</v>
      </c>
      <c r="AC10"/>
    </row>
    <row r="11" spans="1:29" x14ac:dyDescent="0.25">
      <c r="A11" t="s">
        <v>330</v>
      </c>
      <c r="B11" t="s">
        <v>37</v>
      </c>
      <c r="D11" t="s">
        <v>497</v>
      </c>
      <c r="E11">
        <v>0.44</v>
      </c>
      <c r="G11" t="s">
        <v>585</v>
      </c>
      <c r="H11" t="s">
        <v>3</v>
      </c>
      <c r="J11" t="s">
        <v>482</v>
      </c>
      <c r="K11" t="s">
        <v>398</v>
      </c>
      <c r="L11" t="s">
        <v>395</v>
      </c>
      <c r="M11">
        <v>38</v>
      </c>
      <c r="AC11"/>
    </row>
    <row r="12" spans="1:29" x14ac:dyDescent="0.25">
      <c r="A12" t="s">
        <v>329</v>
      </c>
      <c r="B12" t="s">
        <v>37</v>
      </c>
      <c r="D12" t="s">
        <v>429</v>
      </c>
      <c r="E12">
        <v>0.96</v>
      </c>
      <c r="G12" t="s">
        <v>566</v>
      </c>
      <c r="H12" t="s">
        <v>485</v>
      </c>
      <c r="J12" t="s">
        <v>483</v>
      </c>
      <c r="K12" t="s">
        <v>415</v>
      </c>
      <c r="L12" t="s">
        <v>411</v>
      </c>
      <c r="M12">
        <v>28</v>
      </c>
      <c r="AC12"/>
    </row>
    <row r="13" spans="1:29" x14ac:dyDescent="0.25">
      <c r="A13" t="s">
        <v>328</v>
      </c>
      <c r="B13" t="s">
        <v>37</v>
      </c>
      <c r="D13" t="s">
        <v>426</v>
      </c>
      <c r="E13">
        <v>1.08</v>
      </c>
      <c r="G13" t="s">
        <v>577</v>
      </c>
      <c r="H13" t="s">
        <v>3</v>
      </c>
      <c r="J13" t="s">
        <v>8</v>
      </c>
      <c r="K13" t="s">
        <v>424</v>
      </c>
      <c r="L13" t="s">
        <v>421</v>
      </c>
      <c r="M13">
        <v>24</v>
      </c>
      <c r="N13">
        <v>26</v>
      </c>
      <c r="AC13"/>
    </row>
    <row r="14" spans="1:29" x14ac:dyDescent="0.25">
      <c r="A14" t="s">
        <v>327</v>
      </c>
      <c r="B14" t="s">
        <v>37</v>
      </c>
      <c r="D14" t="s">
        <v>451</v>
      </c>
      <c r="E14">
        <v>0.28999999999999998</v>
      </c>
      <c r="G14" t="s">
        <v>561</v>
      </c>
      <c r="H14" t="s">
        <v>3</v>
      </c>
      <c r="J14" t="s">
        <v>31</v>
      </c>
      <c r="K14" t="s">
        <v>427</v>
      </c>
      <c r="L14" t="s">
        <v>419</v>
      </c>
      <c r="M14">
        <v>24</v>
      </c>
      <c r="N14">
        <v>25</v>
      </c>
      <c r="AC14"/>
    </row>
    <row r="15" spans="1:29" x14ac:dyDescent="0.25">
      <c r="A15" t="s">
        <v>326</v>
      </c>
      <c r="B15" t="s">
        <v>35</v>
      </c>
      <c r="D15" t="s">
        <v>453</v>
      </c>
      <c r="E15">
        <v>0.21</v>
      </c>
      <c r="G15" t="s">
        <v>567</v>
      </c>
      <c r="H15" t="s">
        <v>484</v>
      </c>
      <c r="J15" t="s">
        <v>484</v>
      </c>
      <c r="K15" t="s">
        <v>440</v>
      </c>
      <c r="L15" t="s">
        <v>430</v>
      </c>
      <c r="M15">
        <v>21</v>
      </c>
      <c r="N15">
        <v>23</v>
      </c>
      <c r="AC15"/>
    </row>
    <row r="16" spans="1:29" x14ac:dyDescent="0.25">
      <c r="A16" t="s">
        <v>325</v>
      </c>
      <c r="B16" t="s">
        <v>60</v>
      </c>
      <c r="D16" t="s">
        <v>423</v>
      </c>
      <c r="E16">
        <v>0.91</v>
      </c>
      <c r="G16" t="s">
        <v>568</v>
      </c>
      <c r="H16" t="s">
        <v>7</v>
      </c>
      <c r="J16" t="s">
        <v>3</v>
      </c>
      <c r="K16" t="s">
        <v>433</v>
      </c>
      <c r="L16" t="s">
        <v>432</v>
      </c>
      <c r="M16">
        <v>15</v>
      </c>
      <c r="N16">
        <v>16</v>
      </c>
      <c r="O16">
        <v>17</v>
      </c>
      <c r="P16">
        <v>62</v>
      </c>
      <c r="AC16"/>
    </row>
    <row r="17" spans="1:29" x14ac:dyDescent="0.25">
      <c r="A17" t="s">
        <v>324</v>
      </c>
      <c r="B17" t="s">
        <v>37</v>
      </c>
      <c r="D17" t="s">
        <v>447</v>
      </c>
      <c r="E17">
        <v>0.24</v>
      </c>
      <c r="G17" t="s">
        <v>570</v>
      </c>
      <c r="H17" t="s">
        <v>3</v>
      </c>
      <c r="J17" t="s">
        <v>7</v>
      </c>
      <c r="K17" t="s">
        <v>438</v>
      </c>
      <c r="L17" t="s">
        <v>434</v>
      </c>
      <c r="M17">
        <v>19</v>
      </c>
      <c r="N17">
        <v>20</v>
      </c>
      <c r="O17">
        <v>22</v>
      </c>
      <c r="AC17"/>
    </row>
    <row r="18" spans="1:29" x14ac:dyDescent="0.25">
      <c r="A18" t="s">
        <v>323</v>
      </c>
      <c r="B18" t="s">
        <v>35</v>
      </c>
      <c r="D18" t="s">
        <v>437</v>
      </c>
      <c r="E18">
        <v>0.81</v>
      </c>
      <c r="G18" t="s">
        <v>571</v>
      </c>
      <c r="H18" t="s">
        <v>485</v>
      </c>
      <c r="J18" t="s">
        <v>485</v>
      </c>
      <c r="K18" t="s">
        <v>437</v>
      </c>
      <c r="L18" t="s">
        <v>436</v>
      </c>
      <c r="M18">
        <v>15</v>
      </c>
      <c r="N18">
        <v>18</v>
      </c>
      <c r="AC18"/>
    </row>
    <row r="19" spans="1:29" x14ac:dyDescent="0.25">
      <c r="A19" t="s">
        <v>322</v>
      </c>
      <c r="B19" t="s">
        <v>37</v>
      </c>
      <c r="D19" t="s">
        <v>433</v>
      </c>
      <c r="E19">
        <v>0.72</v>
      </c>
      <c r="G19" t="s">
        <v>578</v>
      </c>
      <c r="H19" t="s">
        <v>7</v>
      </c>
      <c r="J19" t="s">
        <v>9</v>
      </c>
      <c r="K19" t="s">
        <v>423</v>
      </c>
      <c r="L19" t="s">
        <v>447</v>
      </c>
      <c r="M19">
        <v>12</v>
      </c>
      <c r="N19">
        <v>13</v>
      </c>
      <c r="AC19"/>
    </row>
    <row r="20" spans="1:29" x14ac:dyDescent="0.25">
      <c r="A20" t="s">
        <v>321</v>
      </c>
      <c r="B20" t="s">
        <v>35</v>
      </c>
      <c r="D20" t="s">
        <v>436</v>
      </c>
      <c r="E20">
        <v>0.85</v>
      </c>
      <c r="G20" t="s">
        <v>562</v>
      </c>
      <c r="H20" t="s">
        <v>7</v>
      </c>
      <c r="J20" t="s">
        <v>486</v>
      </c>
      <c r="K20" t="s">
        <v>487</v>
      </c>
      <c r="L20" t="s">
        <v>447</v>
      </c>
      <c r="M20">
        <v>11</v>
      </c>
      <c r="N20">
        <v>14</v>
      </c>
      <c r="AC20"/>
    </row>
    <row r="21" spans="1:29" x14ac:dyDescent="0.25">
      <c r="A21" t="s">
        <v>320</v>
      </c>
      <c r="B21" t="s">
        <v>35</v>
      </c>
      <c r="D21" t="s">
        <v>432</v>
      </c>
      <c r="E21">
        <v>0.78</v>
      </c>
      <c r="G21" t="s">
        <v>572</v>
      </c>
      <c r="H21" t="s">
        <v>484</v>
      </c>
      <c r="J21" t="s">
        <v>488</v>
      </c>
      <c r="K21" t="s">
        <v>489</v>
      </c>
      <c r="L21" t="s">
        <v>453</v>
      </c>
      <c r="M21">
        <v>9</v>
      </c>
      <c r="AC21"/>
    </row>
    <row r="22" spans="1:29" x14ac:dyDescent="0.25">
      <c r="A22" t="s">
        <v>319</v>
      </c>
      <c r="B22" t="s">
        <v>35</v>
      </c>
      <c r="D22" t="s">
        <v>442</v>
      </c>
      <c r="E22">
        <v>0.34</v>
      </c>
      <c r="G22" t="s">
        <v>557</v>
      </c>
      <c r="H22" t="s">
        <v>7</v>
      </c>
      <c r="J22" t="s">
        <v>490</v>
      </c>
      <c r="K22" t="s">
        <v>487</v>
      </c>
      <c r="L22" t="s">
        <v>491</v>
      </c>
      <c r="AC22"/>
    </row>
    <row r="23" spans="1:29" x14ac:dyDescent="0.25">
      <c r="A23" t="s">
        <v>318</v>
      </c>
      <c r="B23" t="s">
        <v>37</v>
      </c>
      <c r="D23" t="s">
        <v>440</v>
      </c>
      <c r="E23">
        <v>0.42</v>
      </c>
      <c r="G23" t="s">
        <v>573</v>
      </c>
      <c r="H23" t="s">
        <v>31</v>
      </c>
      <c r="J23" t="s">
        <v>492</v>
      </c>
      <c r="K23" t="s">
        <v>489</v>
      </c>
      <c r="L23" t="s">
        <v>493</v>
      </c>
      <c r="AC23"/>
    </row>
    <row r="24" spans="1:29" x14ac:dyDescent="0.25">
      <c r="A24" t="s">
        <v>317</v>
      </c>
      <c r="B24" t="s">
        <v>37</v>
      </c>
      <c r="D24" t="s">
        <v>438</v>
      </c>
      <c r="E24">
        <v>0.56000000000000005</v>
      </c>
      <c r="G24" t="s">
        <v>553</v>
      </c>
      <c r="H24" t="s">
        <v>484</v>
      </c>
      <c r="J24" t="s">
        <v>494</v>
      </c>
      <c r="K24" t="s">
        <v>495</v>
      </c>
      <c r="L24" t="s">
        <v>453</v>
      </c>
      <c r="AC24"/>
    </row>
    <row r="25" spans="1:29" x14ac:dyDescent="0.25">
      <c r="A25" t="s">
        <v>316</v>
      </c>
      <c r="B25" t="s">
        <v>37</v>
      </c>
      <c r="D25" t="s">
        <v>434</v>
      </c>
      <c r="E25">
        <v>0.33</v>
      </c>
      <c r="G25" t="s">
        <v>563</v>
      </c>
      <c r="H25" t="s">
        <v>8</v>
      </c>
      <c r="J25" t="s">
        <v>496</v>
      </c>
      <c r="K25" t="s">
        <v>426</v>
      </c>
      <c r="L25" t="s">
        <v>451</v>
      </c>
      <c r="AC25"/>
    </row>
    <row r="26" spans="1:29" x14ac:dyDescent="0.25">
      <c r="A26" t="s">
        <v>315</v>
      </c>
      <c r="B26" t="s">
        <v>37</v>
      </c>
      <c r="D26" t="s">
        <v>430</v>
      </c>
      <c r="E26">
        <v>0.34</v>
      </c>
      <c r="G26" t="s">
        <v>554</v>
      </c>
      <c r="H26" t="s">
        <v>7</v>
      </c>
      <c r="J26" t="s">
        <v>32</v>
      </c>
      <c r="K26" t="s">
        <v>495</v>
      </c>
      <c r="L26" t="s">
        <v>497</v>
      </c>
      <c r="AC26"/>
    </row>
    <row r="27" spans="1:29" x14ac:dyDescent="0.25">
      <c r="A27" t="s">
        <v>314</v>
      </c>
      <c r="B27" t="s">
        <v>35</v>
      </c>
      <c r="D27" t="s">
        <v>427</v>
      </c>
      <c r="E27">
        <v>0.93</v>
      </c>
      <c r="G27" t="s">
        <v>574</v>
      </c>
      <c r="H27" t="s">
        <v>8</v>
      </c>
      <c r="J27" t="s">
        <v>498</v>
      </c>
      <c r="K27" t="s">
        <v>429</v>
      </c>
      <c r="L27" t="s">
        <v>451</v>
      </c>
      <c r="AC27"/>
    </row>
    <row r="28" spans="1:29" x14ac:dyDescent="0.25">
      <c r="A28" t="s">
        <v>313</v>
      </c>
      <c r="B28" t="s">
        <v>35</v>
      </c>
      <c r="D28" t="s">
        <v>424</v>
      </c>
      <c r="E28">
        <v>0.94</v>
      </c>
      <c r="G28" t="s">
        <v>558</v>
      </c>
      <c r="H28" t="s">
        <v>484</v>
      </c>
      <c r="J28" t="s">
        <v>499</v>
      </c>
      <c r="K28" t="s">
        <v>500</v>
      </c>
      <c r="L28" t="s">
        <v>479</v>
      </c>
      <c r="AC28"/>
    </row>
    <row r="29" spans="1:29" x14ac:dyDescent="0.25">
      <c r="A29" t="s">
        <v>312</v>
      </c>
      <c r="B29" t="s">
        <v>60</v>
      </c>
      <c r="D29" t="s">
        <v>421</v>
      </c>
      <c r="E29">
        <v>0.9</v>
      </c>
      <c r="G29" t="s">
        <v>564</v>
      </c>
      <c r="H29" t="s">
        <v>31</v>
      </c>
      <c r="J29" t="s">
        <v>501</v>
      </c>
      <c r="K29" t="s">
        <v>502</v>
      </c>
      <c r="L29" t="s">
        <v>503</v>
      </c>
      <c r="AC29"/>
    </row>
    <row r="30" spans="1:29" x14ac:dyDescent="0.25">
      <c r="A30" t="s">
        <v>311</v>
      </c>
      <c r="B30" t="s">
        <v>35</v>
      </c>
      <c r="D30" t="s">
        <v>419</v>
      </c>
      <c r="E30">
        <v>1.08</v>
      </c>
      <c r="G30" t="s">
        <v>555</v>
      </c>
      <c r="H30" t="s">
        <v>31</v>
      </c>
      <c r="J30" t="s">
        <v>5</v>
      </c>
      <c r="K30" t="s">
        <v>502</v>
      </c>
      <c r="L30" t="s">
        <v>400</v>
      </c>
      <c r="AC30"/>
    </row>
    <row r="31" spans="1:29" x14ac:dyDescent="0.25">
      <c r="A31" t="s">
        <v>310</v>
      </c>
      <c r="B31" t="s">
        <v>37</v>
      </c>
      <c r="D31" t="s">
        <v>417</v>
      </c>
      <c r="E31">
        <v>0.34</v>
      </c>
      <c r="G31" t="s">
        <v>559</v>
      </c>
      <c r="H31" t="s">
        <v>8</v>
      </c>
      <c r="J31" t="s">
        <v>6</v>
      </c>
      <c r="K31" t="s">
        <v>385</v>
      </c>
      <c r="L31" t="s">
        <v>383</v>
      </c>
      <c r="M31">
        <v>44</v>
      </c>
      <c r="AC31"/>
    </row>
    <row r="32" spans="1:29" x14ac:dyDescent="0.25">
      <c r="A32" t="s">
        <v>309</v>
      </c>
      <c r="B32" t="s">
        <v>37</v>
      </c>
      <c r="D32" t="s">
        <v>415</v>
      </c>
      <c r="E32">
        <v>0.92</v>
      </c>
      <c r="G32" t="s">
        <v>550</v>
      </c>
      <c r="H32" t="s">
        <v>31</v>
      </c>
      <c r="J32" t="s">
        <v>504</v>
      </c>
      <c r="K32" t="s">
        <v>381</v>
      </c>
      <c r="L32" t="s">
        <v>377</v>
      </c>
      <c r="M32">
        <v>46</v>
      </c>
      <c r="AC32"/>
    </row>
    <row r="33" spans="1:29" x14ac:dyDescent="0.25">
      <c r="A33" t="s">
        <v>308</v>
      </c>
      <c r="B33" t="s">
        <v>35</v>
      </c>
      <c r="D33" t="s">
        <v>413</v>
      </c>
      <c r="E33">
        <v>0.99</v>
      </c>
      <c r="G33" t="s">
        <v>560</v>
      </c>
      <c r="H33" t="s">
        <v>483</v>
      </c>
      <c r="J33" t="s">
        <v>4</v>
      </c>
      <c r="K33" t="s">
        <v>373</v>
      </c>
      <c r="L33" t="s">
        <v>371</v>
      </c>
      <c r="M33">
        <v>50</v>
      </c>
      <c r="AC33"/>
    </row>
    <row r="34" spans="1:29" x14ac:dyDescent="0.25">
      <c r="A34" t="s">
        <v>307</v>
      </c>
      <c r="B34" t="s">
        <v>35</v>
      </c>
      <c r="D34" t="s">
        <v>411</v>
      </c>
      <c r="E34">
        <v>0.28999999999999998</v>
      </c>
      <c r="G34" t="s">
        <v>544</v>
      </c>
      <c r="H34" t="s">
        <v>8</v>
      </c>
      <c r="J34" t="s">
        <v>505</v>
      </c>
      <c r="K34" t="s">
        <v>375</v>
      </c>
      <c r="L34" t="s">
        <v>371</v>
      </c>
      <c r="M34">
        <v>49</v>
      </c>
      <c r="AC34"/>
    </row>
    <row r="35" spans="1:29" x14ac:dyDescent="0.25">
      <c r="A35" t="s">
        <v>306</v>
      </c>
      <c r="B35" t="s">
        <v>35</v>
      </c>
      <c r="D35" t="s">
        <v>409</v>
      </c>
      <c r="E35">
        <v>0.85</v>
      </c>
      <c r="G35" t="s">
        <v>556</v>
      </c>
      <c r="H35" t="s">
        <v>481</v>
      </c>
      <c r="J35" t="s">
        <v>10</v>
      </c>
      <c r="K35" t="s">
        <v>367</v>
      </c>
      <c r="L35" t="s">
        <v>365</v>
      </c>
      <c r="M35">
        <v>53</v>
      </c>
      <c r="AC35"/>
    </row>
    <row r="36" spans="1:29" x14ac:dyDescent="0.25">
      <c r="A36" t="s">
        <v>305</v>
      </c>
      <c r="B36" t="s">
        <v>35</v>
      </c>
      <c r="D36" t="s">
        <v>407</v>
      </c>
      <c r="E36">
        <v>0.99</v>
      </c>
      <c r="G36" t="s">
        <v>545</v>
      </c>
      <c r="H36" t="s">
        <v>483</v>
      </c>
      <c r="J36" t="s">
        <v>11</v>
      </c>
      <c r="K36" t="s">
        <v>369</v>
      </c>
      <c r="L36" t="s">
        <v>365</v>
      </c>
      <c r="M36">
        <v>52</v>
      </c>
      <c r="AC36"/>
    </row>
    <row r="37" spans="1:29" x14ac:dyDescent="0.25">
      <c r="A37" t="s">
        <v>304</v>
      </c>
      <c r="B37" t="s">
        <v>35</v>
      </c>
      <c r="D37" t="s">
        <v>405</v>
      </c>
      <c r="E37">
        <v>0.25</v>
      </c>
      <c r="G37" t="s">
        <v>551</v>
      </c>
      <c r="H37" t="s">
        <v>481</v>
      </c>
      <c r="J37" t="s">
        <v>506</v>
      </c>
      <c r="K37" t="s">
        <v>363</v>
      </c>
      <c r="L37" t="s">
        <v>361</v>
      </c>
      <c r="M37">
        <v>54</v>
      </c>
      <c r="AC37"/>
    </row>
    <row r="38" spans="1:29" x14ac:dyDescent="0.25">
      <c r="A38" t="s">
        <v>303</v>
      </c>
      <c r="B38" t="s">
        <v>37</v>
      </c>
      <c r="D38" t="s">
        <v>403</v>
      </c>
      <c r="E38">
        <v>1.24</v>
      </c>
      <c r="G38" t="s">
        <v>541</v>
      </c>
      <c r="H38" t="s">
        <v>483</v>
      </c>
      <c r="J38" t="s">
        <v>507</v>
      </c>
      <c r="K38" t="s">
        <v>359</v>
      </c>
      <c r="L38" t="s">
        <v>508</v>
      </c>
      <c r="M38">
        <v>56</v>
      </c>
      <c r="T38" s="39"/>
      <c r="AC38"/>
    </row>
    <row r="39" spans="1:29" x14ac:dyDescent="0.25">
      <c r="A39" t="s">
        <v>302</v>
      </c>
      <c r="B39" t="s">
        <v>60</v>
      </c>
      <c r="D39" t="s">
        <v>400</v>
      </c>
      <c r="E39">
        <v>0.18</v>
      </c>
      <c r="G39" t="s">
        <v>552</v>
      </c>
      <c r="H39" t="s">
        <v>480</v>
      </c>
      <c r="J39" t="s">
        <v>509</v>
      </c>
      <c r="K39" t="s">
        <v>508</v>
      </c>
      <c r="L39" t="s">
        <v>510</v>
      </c>
      <c r="M39">
        <v>59</v>
      </c>
      <c r="T39" s="39"/>
      <c r="AC39"/>
    </row>
    <row r="40" spans="1:29" x14ac:dyDescent="0.25">
      <c r="A40" t="s">
        <v>301</v>
      </c>
      <c r="B40" t="s">
        <v>37</v>
      </c>
      <c r="D40" t="s">
        <v>398</v>
      </c>
      <c r="E40">
        <v>1.65</v>
      </c>
      <c r="G40" t="s">
        <v>538</v>
      </c>
      <c r="H40" t="s">
        <v>481</v>
      </c>
      <c r="J40" t="s">
        <v>33</v>
      </c>
      <c r="K40" t="s">
        <v>511</v>
      </c>
      <c r="L40" t="s">
        <v>512</v>
      </c>
      <c r="T40" s="39"/>
      <c r="AC40"/>
    </row>
    <row r="41" spans="1:29" x14ac:dyDescent="0.25">
      <c r="A41" t="s">
        <v>300</v>
      </c>
      <c r="B41" t="s">
        <v>37</v>
      </c>
      <c r="D41" t="s">
        <v>395</v>
      </c>
      <c r="E41">
        <v>0.46</v>
      </c>
      <c r="G41" t="s">
        <v>546</v>
      </c>
      <c r="H41" t="s">
        <v>30</v>
      </c>
      <c r="J41" t="s">
        <v>513</v>
      </c>
      <c r="K41" t="s">
        <v>379</v>
      </c>
      <c r="L41" t="s">
        <v>377</v>
      </c>
      <c r="M41">
        <v>47</v>
      </c>
      <c r="T41" s="39"/>
      <c r="AC41"/>
    </row>
    <row r="42" spans="1:29" x14ac:dyDescent="0.25">
      <c r="A42" t="s">
        <v>299</v>
      </c>
      <c r="B42" t="s">
        <v>35</v>
      </c>
      <c r="D42" t="s">
        <v>393</v>
      </c>
      <c r="E42">
        <v>0.78</v>
      </c>
      <c r="G42" t="s">
        <v>530</v>
      </c>
      <c r="H42" t="s">
        <v>498</v>
      </c>
      <c r="J42" t="s">
        <v>514</v>
      </c>
      <c r="K42" t="s">
        <v>515</v>
      </c>
      <c r="L42" t="s">
        <v>510</v>
      </c>
      <c r="M42">
        <v>58</v>
      </c>
      <c r="T42" s="39"/>
      <c r="AC42"/>
    </row>
    <row r="43" spans="1:29" x14ac:dyDescent="0.25">
      <c r="A43" t="s">
        <v>298</v>
      </c>
      <c r="B43" t="s">
        <v>35</v>
      </c>
      <c r="D43" t="s">
        <v>391</v>
      </c>
      <c r="E43">
        <v>1.1499999999999999</v>
      </c>
      <c r="G43" t="s">
        <v>601</v>
      </c>
      <c r="H43" t="s">
        <v>478</v>
      </c>
      <c r="J43" t="s">
        <v>516</v>
      </c>
      <c r="K43" t="s">
        <v>517</v>
      </c>
      <c r="T43" s="39"/>
      <c r="AC43"/>
    </row>
    <row r="44" spans="1:29" x14ac:dyDescent="0.25">
      <c r="A44" t="s">
        <v>297</v>
      </c>
      <c r="B44" t="s">
        <v>37</v>
      </c>
      <c r="D44" t="s">
        <v>389</v>
      </c>
      <c r="E44">
        <v>0.21</v>
      </c>
      <c r="G44" t="s">
        <v>539</v>
      </c>
      <c r="H44" t="s">
        <v>480</v>
      </c>
      <c r="J44" t="s">
        <v>518</v>
      </c>
      <c r="K44" t="s">
        <v>519</v>
      </c>
      <c r="T44" s="39"/>
      <c r="AC44"/>
    </row>
    <row r="45" spans="1:29" x14ac:dyDescent="0.25">
      <c r="A45" t="s">
        <v>296</v>
      </c>
      <c r="B45" t="s">
        <v>37</v>
      </c>
      <c r="D45" t="s">
        <v>387</v>
      </c>
      <c r="E45">
        <v>0.78</v>
      </c>
      <c r="G45" t="s">
        <v>542</v>
      </c>
      <c r="H45" t="s">
        <v>30</v>
      </c>
      <c r="T45" s="39"/>
      <c r="AC45"/>
    </row>
    <row r="46" spans="1:29" x14ac:dyDescent="0.25">
      <c r="A46" t="s">
        <v>295</v>
      </c>
      <c r="B46" t="s">
        <v>35</v>
      </c>
      <c r="D46" t="s">
        <v>385</v>
      </c>
      <c r="E46">
        <v>1</v>
      </c>
      <c r="G46" t="s">
        <v>535</v>
      </c>
      <c r="H46" t="s">
        <v>480</v>
      </c>
      <c r="T46" s="39"/>
      <c r="AC46"/>
    </row>
    <row r="47" spans="1:29" x14ac:dyDescent="0.25">
      <c r="A47" t="s">
        <v>294</v>
      </c>
      <c r="B47" t="s">
        <v>37</v>
      </c>
      <c r="D47" t="s">
        <v>383</v>
      </c>
      <c r="E47">
        <v>0.86</v>
      </c>
      <c r="G47" t="s">
        <v>543</v>
      </c>
      <c r="H47" t="s">
        <v>29</v>
      </c>
      <c r="T47" s="39"/>
      <c r="AC47"/>
    </row>
    <row r="48" spans="1:29" x14ac:dyDescent="0.25">
      <c r="A48" t="s">
        <v>293</v>
      </c>
      <c r="B48" t="s">
        <v>37</v>
      </c>
      <c r="D48" t="s">
        <v>381</v>
      </c>
      <c r="E48">
        <v>1.5</v>
      </c>
      <c r="G48" t="s">
        <v>608</v>
      </c>
      <c r="H48" t="s">
        <v>501</v>
      </c>
      <c r="T48" s="39"/>
      <c r="AC48"/>
    </row>
    <row r="49" spans="1:29" x14ac:dyDescent="0.25">
      <c r="A49" t="s">
        <v>292</v>
      </c>
      <c r="B49" t="s">
        <v>35</v>
      </c>
      <c r="D49" t="s">
        <v>379</v>
      </c>
      <c r="E49">
        <v>1.82</v>
      </c>
      <c r="G49" t="s">
        <v>606</v>
      </c>
      <c r="H49" t="s">
        <v>5</v>
      </c>
      <c r="T49" s="39"/>
      <c r="AC49"/>
    </row>
    <row r="50" spans="1:29" x14ac:dyDescent="0.25">
      <c r="A50" t="s">
        <v>291</v>
      </c>
      <c r="B50" t="s">
        <v>60</v>
      </c>
      <c r="D50" t="s">
        <v>377</v>
      </c>
      <c r="E50">
        <v>0.66</v>
      </c>
      <c r="G50" t="s">
        <v>540</v>
      </c>
      <c r="H50" t="s">
        <v>501</v>
      </c>
      <c r="T50" s="39"/>
      <c r="AC50"/>
    </row>
    <row r="51" spans="1:29" x14ac:dyDescent="0.25">
      <c r="A51" t="s">
        <v>290</v>
      </c>
      <c r="B51" t="s">
        <v>37</v>
      </c>
      <c r="D51" t="s">
        <v>375</v>
      </c>
      <c r="E51">
        <v>1.0900000000000001</v>
      </c>
      <c r="G51" t="s">
        <v>607</v>
      </c>
      <c r="H51" t="s">
        <v>30</v>
      </c>
      <c r="T51" s="39"/>
      <c r="AC51"/>
    </row>
    <row r="52" spans="1:29" x14ac:dyDescent="0.25">
      <c r="A52" t="s">
        <v>289</v>
      </c>
      <c r="B52" t="s">
        <v>35</v>
      </c>
      <c r="D52" t="s">
        <v>373</v>
      </c>
      <c r="E52">
        <v>1.31</v>
      </c>
      <c r="G52" t="s">
        <v>609</v>
      </c>
      <c r="H52" t="s">
        <v>29</v>
      </c>
      <c r="T52" s="39"/>
      <c r="AC52"/>
    </row>
    <row r="53" spans="1:29" x14ac:dyDescent="0.25">
      <c r="A53" t="s">
        <v>288</v>
      </c>
      <c r="B53" t="s">
        <v>37</v>
      </c>
      <c r="D53" t="s">
        <v>371</v>
      </c>
      <c r="E53">
        <v>0.37</v>
      </c>
      <c r="G53" t="s">
        <v>536</v>
      </c>
      <c r="H53" t="s">
        <v>5</v>
      </c>
      <c r="T53" s="39"/>
      <c r="AC53"/>
    </row>
    <row r="54" spans="1:29" x14ac:dyDescent="0.25">
      <c r="A54" t="s">
        <v>287</v>
      </c>
      <c r="B54" t="s">
        <v>35</v>
      </c>
      <c r="D54" t="s">
        <v>369</v>
      </c>
      <c r="E54">
        <v>1.18</v>
      </c>
      <c r="G54" t="s">
        <v>537</v>
      </c>
      <c r="H54" t="s">
        <v>482</v>
      </c>
      <c r="T54" s="39"/>
      <c r="AC54"/>
    </row>
    <row r="55" spans="1:29" x14ac:dyDescent="0.25">
      <c r="A55" t="s">
        <v>286</v>
      </c>
      <c r="B55" t="s">
        <v>35</v>
      </c>
      <c r="D55" t="s">
        <v>367</v>
      </c>
      <c r="E55">
        <v>1.34</v>
      </c>
      <c r="G55" t="s">
        <v>547</v>
      </c>
      <c r="H55" t="s">
        <v>29</v>
      </c>
      <c r="T55" s="39"/>
      <c r="AC55"/>
    </row>
    <row r="56" spans="1:29" x14ac:dyDescent="0.25">
      <c r="A56" t="s">
        <v>285</v>
      </c>
      <c r="B56" t="s">
        <v>60</v>
      </c>
      <c r="D56" t="s">
        <v>365</v>
      </c>
      <c r="E56">
        <v>0.55000000000000004</v>
      </c>
      <c r="G56" t="s">
        <v>610</v>
      </c>
      <c r="H56" t="s">
        <v>499</v>
      </c>
      <c r="T56" s="39"/>
      <c r="AC56"/>
    </row>
    <row r="57" spans="1:29" x14ac:dyDescent="0.25">
      <c r="A57" t="s">
        <v>284</v>
      </c>
      <c r="B57" t="s">
        <v>35</v>
      </c>
      <c r="D57" t="s">
        <v>363</v>
      </c>
      <c r="E57">
        <v>1.1000000000000001</v>
      </c>
      <c r="G57" t="s">
        <v>604</v>
      </c>
      <c r="H57" t="s">
        <v>5</v>
      </c>
      <c r="T57" s="39"/>
      <c r="AC57"/>
    </row>
    <row r="58" spans="1:29" x14ac:dyDescent="0.25">
      <c r="A58" t="s">
        <v>283</v>
      </c>
      <c r="B58" t="s">
        <v>35</v>
      </c>
      <c r="D58" t="s">
        <v>361</v>
      </c>
      <c r="E58">
        <v>1.0900000000000001</v>
      </c>
      <c r="G58" t="s">
        <v>532</v>
      </c>
      <c r="H58" t="s">
        <v>499</v>
      </c>
      <c r="T58" s="39"/>
      <c r="AA58" s="38"/>
      <c r="AC58"/>
    </row>
    <row r="59" spans="1:29" x14ac:dyDescent="0.25">
      <c r="A59" t="s">
        <v>282</v>
      </c>
      <c r="B59" t="s">
        <v>37</v>
      </c>
      <c r="D59" t="s">
        <v>359</v>
      </c>
      <c r="E59">
        <v>1.34</v>
      </c>
      <c r="G59" t="s">
        <v>605</v>
      </c>
      <c r="H59" t="s">
        <v>20</v>
      </c>
      <c r="T59" s="39"/>
      <c r="AA59" s="38"/>
      <c r="AC59"/>
    </row>
    <row r="60" spans="1:29" x14ac:dyDescent="0.25">
      <c r="A60" t="s">
        <v>281</v>
      </c>
      <c r="B60" t="s">
        <v>35</v>
      </c>
      <c r="D60" t="s">
        <v>508</v>
      </c>
      <c r="E60">
        <v>1.34</v>
      </c>
      <c r="G60" t="s">
        <v>533</v>
      </c>
      <c r="H60" t="s">
        <v>482</v>
      </c>
      <c r="T60" s="39"/>
      <c r="AA60" s="38"/>
      <c r="AC60"/>
    </row>
    <row r="61" spans="1:29" x14ac:dyDescent="0.25">
      <c r="A61" t="s">
        <v>280</v>
      </c>
      <c r="B61" t="s">
        <v>37</v>
      </c>
      <c r="D61" t="s">
        <v>515</v>
      </c>
      <c r="E61">
        <v>1.75</v>
      </c>
      <c r="G61" t="s">
        <v>548</v>
      </c>
      <c r="H61" t="s">
        <v>20</v>
      </c>
      <c r="T61" s="39"/>
      <c r="AA61" s="38"/>
      <c r="AC61"/>
    </row>
    <row r="62" spans="1:29" x14ac:dyDescent="0.25">
      <c r="A62" t="s">
        <v>279</v>
      </c>
      <c r="B62" t="s">
        <v>35</v>
      </c>
      <c r="D62" t="s">
        <v>510</v>
      </c>
      <c r="E62">
        <v>0.86</v>
      </c>
      <c r="G62" t="s">
        <v>527</v>
      </c>
      <c r="H62" t="s">
        <v>20</v>
      </c>
      <c r="T62" s="39"/>
      <c r="AA62" s="38"/>
      <c r="AC62"/>
    </row>
    <row r="63" spans="1:29" x14ac:dyDescent="0.25">
      <c r="A63" t="s">
        <v>278</v>
      </c>
      <c r="B63" t="s">
        <v>37</v>
      </c>
      <c r="D63" t="s">
        <v>511</v>
      </c>
      <c r="E63">
        <v>2.23</v>
      </c>
      <c r="G63" t="s">
        <v>534</v>
      </c>
      <c r="H63" t="s">
        <v>18</v>
      </c>
      <c r="T63" s="39"/>
      <c r="AA63" s="38"/>
      <c r="AC63"/>
    </row>
    <row r="64" spans="1:29" x14ac:dyDescent="0.25">
      <c r="A64" t="s">
        <v>277</v>
      </c>
      <c r="B64" t="s">
        <v>60</v>
      </c>
      <c r="D64" t="s">
        <v>512</v>
      </c>
      <c r="E64">
        <v>2.31</v>
      </c>
      <c r="G64" t="s">
        <v>524</v>
      </c>
      <c r="H64" t="s">
        <v>482</v>
      </c>
      <c r="T64" s="39"/>
      <c r="AA64" s="38"/>
      <c r="AC64"/>
    </row>
    <row r="65" spans="1:29" x14ac:dyDescent="0.25">
      <c r="A65" t="s">
        <v>276</v>
      </c>
      <c r="B65" t="s">
        <v>37</v>
      </c>
      <c r="D65" t="s">
        <v>519</v>
      </c>
      <c r="E65">
        <v>0.39</v>
      </c>
      <c r="G65" t="s">
        <v>549</v>
      </c>
      <c r="H65" t="s">
        <v>477</v>
      </c>
      <c r="T65" s="39"/>
      <c r="AA65" s="38"/>
      <c r="AC65"/>
    </row>
    <row r="66" spans="1:29" x14ac:dyDescent="0.25">
      <c r="A66" t="s">
        <v>275</v>
      </c>
      <c r="B66" t="s">
        <v>35</v>
      </c>
      <c r="D66" t="s">
        <v>517</v>
      </c>
      <c r="E66">
        <v>0.7</v>
      </c>
      <c r="G66" t="s">
        <v>525</v>
      </c>
      <c r="H66" t="s">
        <v>18</v>
      </c>
      <c r="T66" s="39"/>
      <c r="AA66" s="38"/>
      <c r="AC66"/>
    </row>
    <row r="67" spans="1:29" x14ac:dyDescent="0.25">
      <c r="A67" t="s">
        <v>274</v>
      </c>
      <c r="B67" t="s">
        <v>35</v>
      </c>
      <c r="D67" t="s">
        <v>520</v>
      </c>
      <c r="E67">
        <v>1.61</v>
      </c>
      <c r="G67" t="s">
        <v>528</v>
      </c>
      <c r="H67" t="s">
        <v>477</v>
      </c>
      <c r="T67" s="39"/>
      <c r="AA67" s="38"/>
      <c r="AC67"/>
    </row>
    <row r="68" spans="1:29" x14ac:dyDescent="0.25">
      <c r="A68" t="s">
        <v>273</v>
      </c>
      <c r="B68" t="s">
        <v>37</v>
      </c>
      <c r="G68" t="s">
        <v>531</v>
      </c>
      <c r="H68" t="s">
        <v>496</v>
      </c>
      <c r="T68" s="39"/>
      <c r="AA68" s="38"/>
      <c r="AC68"/>
    </row>
    <row r="69" spans="1:29" x14ac:dyDescent="0.25">
      <c r="A69" t="s">
        <v>272</v>
      </c>
      <c r="B69" t="s">
        <v>35</v>
      </c>
      <c r="G69" t="s">
        <v>596</v>
      </c>
      <c r="H69" t="s">
        <v>478</v>
      </c>
      <c r="T69" s="39"/>
      <c r="AA69" s="38"/>
      <c r="AC69"/>
    </row>
    <row r="70" spans="1:29" x14ac:dyDescent="0.25">
      <c r="A70" t="s">
        <v>271</v>
      </c>
      <c r="B70" t="s">
        <v>60</v>
      </c>
      <c r="G70" t="s">
        <v>521</v>
      </c>
      <c r="H70" t="s">
        <v>18</v>
      </c>
      <c r="T70" s="39"/>
      <c r="AA70" s="38"/>
      <c r="AC70"/>
    </row>
    <row r="71" spans="1:29" x14ac:dyDescent="0.25">
      <c r="A71" t="s">
        <v>270</v>
      </c>
      <c r="B71" t="s">
        <v>35</v>
      </c>
      <c r="G71" t="s">
        <v>529</v>
      </c>
      <c r="H71" t="s">
        <v>19</v>
      </c>
      <c r="T71" s="39"/>
      <c r="AA71" s="38"/>
      <c r="AC71"/>
    </row>
    <row r="72" spans="1:29" x14ac:dyDescent="0.25">
      <c r="A72" t="s">
        <v>269</v>
      </c>
      <c r="B72" t="s">
        <v>37</v>
      </c>
      <c r="G72" t="s">
        <v>526</v>
      </c>
      <c r="H72" t="s">
        <v>6</v>
      </c>
      <c r="T72" s="39"/>
      <c r="AA72" s="38"/>
      <c r="AC72"/>
    </row>
    <row r="73" spans="1:29" x14ac:dyDescent="0.25">
      <c r="A73" t="s">
        <v>268</v>
      </c>
      <c r="B73" t="s">
        <v>37</v>
      </c>
      <c r="G73" t="s">
        <v>611</v>
      </c>
      <c r="H73" t="s">
        <v>477</v>
      </c>
      <c r="T73" s="39"/>
      <c r="AA73" s="38"/>
      <c r="AC73"/>
    </row>
    <row r="74" spans="1:29" x14ac:dyDescent="0.25">
      <c r="A74" t="s">
        <v>267</v>
      </c>
      <c r="B74" t="s">
        <v>37</v>
      </c>
      <c r="G74" t="s">
        <v>522</v>
      </c>
      <c r="H74" t="s">
        <v>6</v>
      </c>
      <c r="T74" s="39"/>
      <c r="AA74" s="38"/>
      <c r="AC74"/>
    </row>
    <row r="75" spans="1:29" x14ac:dyDescent="0.25">
      <c r="A75" t="s">
        <v>266</v>
      </c>
      <c r="B75" t="s">
        <v>37</v>
      </c>
      <c r="G75" t="s">
        <v>612</v>
      </c>
      <c r="H75" t="s">
        <v>19</v>
      </c>
      <c r="T75" s="39"/>
      <c r="AA75" s="38"/>
      <c r="AC75"/>
    </row>
    <row r="76" spans="1:29" x14ac:dyDescent="0.25">
      <c r="A76" t="s">
        <v>265</v>
      </c>
      <c r="B76" t="s">
        <v>60</v>
      </c>
      <c r="G76" t="s">
        <v>523</v>
      </c>
      <c r="H76" t="s">
        <v>504</v>
      </c>
      <c r="T76" s="39"/>
      <c r="AA76" s="38"/>
      <c r="AC76"/>
    </row>
    <row r="77" spans="1:29" x14ac:dyDescent="0.25">
      <c r="A77" t="s">
        <v>264</v>
      </c>
      <c r="B77" t="s">
        <v>35</v>
      </c>
      <c r="G77" t="s">
        <v>614</v>
      </c>
      <c r="H77" t="s">
        <v>19</v>
      </c>
      <c r="T77" s="39"/>
      <c r="AA77" s="38"/>
      <c r="AC77"/>
    </row>
    <row r="78" spans="1:29" x14ac:dyDescent="0.25">
      <c r="A78" t="s">
        <v>263</v>
      </c>
      <c r="B78" t="s">
        <v>37</v>
      </c>
      <c r="G78" t="s">
        <v>613</v>
      </c>
      <c r="H78" t="s">
        <v>513</v>
      </c>
      <c r="T78" s="39"/>
      <c r="AA78" s="38"/>
      <c r="AC78"/>
    </row>
    <row r="79" spans="1:29" x14ac:dyDescent="0.25">
      <c r="A79" t="s">
        <v>262</v>
      </c>
      <c r="B79" t="s">
        <v>60</v>
      </c>
      <c r="G79" t="s">
        <v>640</v>
      </c>
      <c r="H79" t="s">
        <v>6</v>
      </c>
      <c r="T79" s="39"/>
      <c r="AA79" s="38"/>
      <c r="AC79"/>
    </row>
    <row r="80" spans="1:29" x14ac:dyDescent="0.25">
      <c r="A80" t="s">
        <v>261</v>
      </c>
      <c r="B80" t="s">
        <v>35</v>
      </c>
      <c r="G80" t="s">
        <v>615</v>
      </c>
      <c r="H80" t="s">
        <v>513</v>
      </c>
      <c r="T80" s="39"/>
      <c r="AA80" s="38"/>
      <c r="AC80"/>
    </row>
    <row r="81" spans="1:29" x14ac:dyDescent="0.25">
      <c r="A81" t="s">
        <v>461</v>
      </c>
      <c r="B81" t="s">
        <v>60</v>
      </c>
      <c r="G81" t="s">
        <v>641</v>
      </c>
      <c r="H81" t="s">
        <v>504</v>
      </c>
      <c r="T81" s="39"/>
      <c r="AA81" s="38"/>
      <c r="AC81"/>
    </row>
    <row r="82" spans="1:29" x14ac:dyDescent="0.25">
      <c r="A82" t="s">
        <v>460</v>
      </c>
      <c r="B82" t="s">
        <v>37</v>
      </c>
      <c r="G82" t="s">
        <v>616</v>
      </c>
      <c r="H82" t="s">
        <v>505</v>
      </c>
      <c r="T82" s="39"/>
      <c r="AA82" s="38"/>
      <c r="AC82"/>
    </row>
    <row r="83" spans="1:29" x14ac:dyDescent="0.25">
      <c r="A83" t="s">
        <v>457</v>
      </c>
      <c r="B83" t="s">
        <v>37</v>
      </c>
      <c r="G83" t="s">
        <v>620</v>
      </c>
      <c r="H83" t="s">
        <v>504</v>
      </c>
      <c r="T83" s="39"/>
      <c r="AA83" s="38"/>
      <c r="AC83"/>
    </row>
    <row r="84" spans="1:29" x14ac:dyDescent="0.25">
      <c r="A84" t="s">
        <v>456</v>
      </c>
      <c r="B84" t="s">
        <v>35</v>
      </c>
      <c r="G84" t="s">
        <v>617</v>
      </c>
      <c r="H84" t="s">
        <v>513</v>
      </c>
      <c r="T84" s="39"/>
      <c r="AA84" s="38"/>
      <c r="AC84"/>
    </row>
    <row r="85" spans="1:29" x14ac:dyDescent="0.25">
      <c r="A85" t="s">
        <v>455</v>
      </c>
      <c r="B85" t="s">
        <v>35</v>
      </c>
      <c r="G85" t="s">
        <v>642</v>
      </c>
      <c r="H85" t="s">
        <v>4</v>
      </c>
      <c r="T85" s="39"/>
      <c r="AA85" s="38"/>
      <c r="AC85"/>
    </row>
    <row r="86" spans="1:29" x14ac:dyDescent="0.25">
      <c r="A86" t="s">
        <v>454</v>
      </c>
      <c r="B86" t="s">
        <v>35</v>
      </c>
      <c r="G86" t="s">
        <v>618</v>
      </c>
      <c r="H86" t="s">
        <v>505</v>
      </c>
      <c r="T86" s="39"/>
      <c r="AA86" s="38"/>
      <c r="AC86"/>
    </row>
    <row r="87" spans="1:29" x14ac:dyDescent="0.25">
      <c r="A87" t="s">
        <v>452</v>
      </c>
      <c r="B87" t="s">
        <v>37</v>
      </c>
      <c r="G87" t="s">
        <v>621</v>
      </c>
      <c r="H87" t="s">
        <v>4</v>
      </c>
      <c r="T87" s="39"/>
      <c r="AA87" s="38"/>
      <c r="AC87"/>
    </row>
    <row r="88" spans="1:29" x14ac:dyDescent="0.25">
      <c r="A88" t="s">
        <v>450</v>
      </c>
      <c r="B88" t="s">
        <v>35</v>
      </c>
      <c r="G88" t="s">
        <v>622</v>
      </c>
      <c r="H88" t="s">
        <v>11</v>
      </c>
      <c r="T88" s="39"/>
      <c r="AA88" s="38"/>
      <c r="AC88"/>
    </row>
    <row r="89" spans="1:29" x14ac:dyDescent="0.25">
      <c r="A89" t="s">
        <v>449</v>
      </c>
      <c r="B89" t="s">
        <v>35</v>
      </c>
      <c r="G89" t="s">
        <v>626</v>
      </c>
      <c r="H89" t="s">
        <v>505</v>
      </c>
      <c r="T89" s="39"/>
      <c r="AA89" s="38"/>
      <c r="AC89"/>
    </row>
    <row r="90" spans="1:29" x14ac:dyDescent="0.25">
      <c r="A90" t="s">
        <v>448</v>
      </c>
      <c r="B90" t="s">
        <v>37</v>
      </c>
      <c r="G90" t="s">
        <v>597</v>
      </c>
      <c r="H90" t="s">
        <v>498</v>
      </c>
      <c r="T90" s="39"/>
      <c r="AA90" s="38"/>
      <c r="AC90"/>
    </row>
    <row r="91" spans="1:29" x14ac:dyDescent="0.25">
      <c r="A91" t="s">
        <v>260</v>
      </c>
      <c r="B91" t="s">
        <v>37</v>
      </c>
      <c r="G91" t="s">
        <v>602</v>
      </c>
      <c r="H91" t="s">
        <v>496</v>
      </c>
      <c r="T91" s="39"/>
      <c r="AA91" s="38"/>
      <c r="AC91"/>
    </row>
    <row r="92" spans="1:29" x14ac:dyDescent="0.25">
      <c r="A92" t="s">
        <v>259</v>
      </c>
      <c r="B92" t="s">
        <v>60</v>
      </c>
      <c r="G92" t="s">
        <v>619</v>
      </c>
      <c r="H92" t="s">
        <v>10</v>
      </c>
      <c r="T92" s="39"/>
      <c r="AA92" s="38"/>
      <c r="AC92"/>
    </row>
    <row r="93" spans="1:29" x14ac:dyDescent="0.25">
      <c r="A93" t="s">
        <v>258</v>
      </c>
      <c r="B93" t="s">
        <v>35</v>
      </c>
      <c r="G93" t="s">
        <v>623</v>
      </c>
      <c r="H93" t="s">
        <v>4</v>
      </c>
      <c r="T93" s="39"/>
      <c r="AA93" s="38"/>
      <c r="AC93"/>
    </row>
    <row r="94" spans="1:29" x14ac:dyDescent="0.25">
      <c r="A94" t="s">
        <v>257</v>
      </c>
      <c r="B94" t="s">
        <v>37</v>
      </c>
      <c r="G94" t="s">
        <v>624</v>
      </c>
      <c r="H94" t="s">
        <v>11</v>
      </c>
      <c r="T94" s="39"/>
      <c r="AA94" s="38"/>
      <c r="AC94"/>
    </row>
    <row r="95" spans="1:29" x14ac:dyDescent="0.25">
      <c r="A95" t="s">
        <v>256</v>
      </c>
      <c r="B95" t="s">
        <v>37</v>
      </c>
      <c r="G95" t="s">
        <v>627</v>
      </c>
      <c r="H95" t="s">
        <v>10</v>
      </c>
      <c r="T95" s="39"/>
      <c r="AA95" s="38"/>
      <c r="AC95"/>
    </row>
    <row r="96" spans="1:29" x14ac:dyDescent="0.25">
      <c r="A96" t="s">
        <v>255</v>
      </c>
      <c r="B96" t="s">
        <v>60</v>
      </c>
      <c r="G96" t="s">
        <v>628</v>
      </c>
      <c r="H96" t="s">
        <v>506</v>
      </c>
      <c r="T96" s="39"/>
      <c r="AA96" s="38"/>
      <c r="AC96"/>
    </row>
    <row r="97" spans="1:29" x14ac:dyDescent="0.25">
      <c r="A97" t="s">
        <v>254</v>
      </c>
      <c r="B97" t="s">
        <v>37</v>
      </c>
      <c r="G97" t="s">
        <v>629</v>
      </c>
      <c r="H97" t="s">
        <v>11</v>
      </c>
      <c r="T97" s="39"/>
      <c r="AA97" s="38"/>
      <c r="AC97"/>
    </row>
    <row r="98" spans="1:29" x14ac:dyDescent="0.25">
      <c r="A98" t="s">
        <v>253</v>
      </c>
      <c r="B98" t="s">
        <v>37</v>
      </c>
      <c r="G98" t="s">
        <v>625</v>
      </c>
      <c r="H98" t="s">
        <v>506</v>
      </c>
      <c r="T98" s="39"/>
      <c r="AA98" s="38"/>
      <c r="AC98"/>
    </row>
    <row r="99" spans="1:29" x14ac:dyDescent="0.25">
      <c r="A99" t="s">
        <v>252</v>
      </c>
      <c r="B99" t="s">
        <v>37</v>
      </c>
      <c r="G99" t="s">
        <v>630</v>
      </c>
      <c r="H99" t="s">
        <v>10</v>
      </c>
      <c r="T99" s="39"/>
      <c r="AA99" s="38"/>
      <c r="AC99"/>
    </row>
    <row r="100" spans="1:29" x14ac:dyDescent="0.25">
      <c r="A100" t="s">
        <v>251</v>
      </c>
      <c r="B100" t="s">
        <v>35</v>
      </c>
      <c r="G100" t="s">
        <v>631</v>
      </c>
      <c r="H100" t="s">
        <v>507</v>
      </c>
      <c r="T100" s="39"/>
      <c r="AA100" s="38"/>
      <c r="AC100"/>
    </row>
    <row r="101" spans="1:29" x14ac:dyDescent="0.25">
      <c r="A101" t="s">
        <v>250</v>
      </c>
      <c r="B101" t="s">
        <v>60</v>
      </c>
      <c r="G101" t="s">
        <v>632</v>
      </c>
      <c r="H101" t="s">
        <v>506</v>
      </c>
      <c r="T101" s="39"/>
      <c r="AA101" s="38"/>
      <c r="AC101"/>
    </row>
    <row r="102" spans="1:29" x14ac:dyDescent="0.25">
      <c r="A102" t="s">
        <v>249</v>
      </c>
      <c r="B102" t="s">
        <v>37</v>
      </c>
      <c r="G102" t="s">
        <v>633</v>
      </c>
      <c r="H102" t="s">
        <v>509</v>
      </c>
      <c r="T102" s="39"/>
      <c r="AA102" s="38"/>
      <c r="AC102"/>
    </row>
    <row r="103" spans="1:29" x14ac:dyDescent="0.25">
      <c r="A103" t="s">
        <v>248</v>
      </c>
      <c r="B103" t="s">
        <v>35</v>
      </c>
      <c r="G103" t="s">
        <v>635</v>
      </c>
      <c r="H103" t="s">
        <v>507</v>
      </c>
      <c r="T103" s="39"/>
      <c r="AA103" s="38"/>
      <c r="AC103"/>
    </row>
    <row r="104" spans="1:29" x14ac:dyDescent="0.25">
      <c r="A104" t="s">
        <v>245</v>
      </c>
      <c r="B104" t="s">
        <v>60</v>
      </c>
      <c r="G104" t="s">
        <v>634</v>
      </c>
      <c r="H104" t="s">
        <v>514</v>
      </c>
      <c r="T104" s="39"/>
      <c r="AA104" s="38"/>
      <c r="AC104"/>
    </row>
    <row r="105" spans="1:29" x14ac:dyDescent="0.25">
      <c r="A105" t="s">
        <v>244</v>
      </c>
      <c r="B105" t="s">
        <v>37</v>
      </c>
      <c r="G105" t="s">
        <v>643</v>
      </c>
      <c r="H105" t="s">
        <v>507</v>
      </c>
      <c r="T105" s="39"/>
      <c r="AA105" s="38"/>
      <c r="AC105"/>
    </row>
    <row r="106" spans="1:29" x14ac:dyDescent="0.25">
      <c r="A106" t="s">
        <v>243</v>
      </c>
      <c r="B106" t="s">
        <v>37</v>
      </c>
      <c r="G106" t="s">
        <v>636</v>
      </c>
      <c r="H106" t="s">
        <v>514</v>
      </c>
      <c r="T106" s="39"/>
      <c r="AA106" s="38"/>
      <c r="AC106"/>
    </row>
    <row r="107" spans="1:29" x14ac:dyDescent="0.25">
      <c r="A107" t="s">
        <v>242</v>
      </c>
      <c r="B107" t="s">
        <v>37</v>
      </c>
      <c r="G107" t="s">
        <v>644</v>
      </c>
      <c r="H107" t="s">
        <v>509</v>
      </c>
      <c r="T107" s="39"/>
      <c r="AA107" s="38"/>
      <c r="AC107"/>
    </row>
    <row r="108" spans="1:29" x14ac:dyDescent="0.25">
      <c r="A108" t="s">
        <v>241</v>
      </c>
      <c r="B108" t="s">
        <v>37</v>
      </c>
      <c r="G108" t="s">
        <v>638</v>
      </c>
      <c r="H108" t="s">
        <v>514</v>
      </c>
      <c r="T108" s="39"/>
      <c r="AA108" s="38"/>
      <c r="AC108"/>
    </row>
    <row r="109" spans="1:29" x14ac:dyDescent="0.25">
      <c r="A109" t="s">
        <v>247</v>
      </c>
      <c r="B109" t="s">
        <v>35</v>
      </c>
      <c r="G109" t="s">
        <v>645</v>
      </c>
      <c r="H109" t="s">
        <v>33</v>
      </c>
      <c r="T109" s="39"/>
      <c r="AA109" s="38"/>
      <c r="AC109"/>
    </row>
    <row r="110" spans="1:29" x14ac:dyDescent="0.25">
      <c r="A110" t="s">
        <v>246</v>
      </c>
      <c r="B110" t="s">
        <v>35</v>
      </c>
      <c r="G110" t="s">
        <v>637</v>
      </c>
      <c r="H110" t="s">
        <v>33</v>
      </c>
      <c r="T110" s="39"/>
      <c r="AA110" s="38"/>
      <c r="AC110"/>
    </row>
    <row r="111" spans="1:29" x14ac:dyDescent="0.25">
      <c r="A111" t="s">
        <v>238</v>
      </c>
      <c r="B111" t="s">
        <v>60</v>
      </c>
      <c r="G111" t="s">
        <v>639</v>
      </c>
      <c r="H111" t="s">
        <v>509</v>
      </c>
      <c r="T111" s="39"/>
      <c r="AA111" s="38"/>
      <c r="AC111"/>
    </row>
    <row r="112" spans="1:29" x14ac:dyDescent="0.25">
      <c r="A112" t="s">
        <v>237</v>
      </c>
      <c r="B112" t="s">
        <v>35</v>
      </c>
      <c r="G112" t="s">
        <v>593</v>
      </c>
      <c r="H112" t="s">
        <v>32</v>
      </c>
      <c r="T112" s="39"/>
      <c r="AA112" s="38"/>
      <c r="AC112"/>
    </row>
    <row r="113" spans="1:29" x14ac:dyDescent="0.25">
      <c r="A113" t="s">
        <v>236</v>
      </c>
      <c r="B113" t="s">
        <v>37</v>
      </c>
      <c r="G113" t="s">
        <v>599</v>
      </c>
      <c r="H113" t="s">
        <v>494</v>
      </c>
      <c r="T113" s="39"/>
      <c r="AA113" s="38"/>
      <c r="AC113"/>
    </row>
    <row r="114" spans="1:29" x14ac:dyDescent="0.25">
      <c r="A114" t="s">
        <v>240</v>
      </c>
      <c r="B114" t="s">
        <v>35</v>
      </c>
      <c r="G114" t="s">
        <v>600</v>
      </c>
      <c r="H114" t="s">
        <v>498</v>
      </c>
      <c r="T114" s="39"/>
      <c r="AA114" s="38"/>
    </row>
    <row r="115" spans="1:29" x14ac:dyDescent="0.25">
      <c r="A115" t="s">
        <v>239</v>
      </c>
      <c r="B115" t="s">
        <v>37</v>
      </c>
      <c r="G115" t="s">
        <v>603</v>
      </c>
      <c r="H115" t="s">
        <v>32</v>
      </c>
      <c r="T115" s="39"/>
    </row>
    <row r="116" spans="1:29" x14ac:dyDescent="0.25">
      <c r="A116" t="s">
        <v>235</v>
      </c>
      <c r="B116" t="s">
        <v>35</v>
      </c>
      <c r="G116" t="s">
        <v>647</v>
      </c>
      <c r="H116" t="s">
        <v>484</v>
      </c>
      <c r="T116" s="39"/>
    </row>
    <row r="117" spans="1:29" x14ac:dyDescent="0.25">
      <c r="A117" t="s">
        <v>233</v>
      </c>
      <c r="B117" t="s">
        <v>60</v>
      </c>
      <c r="G117" t="s">
        <v>646</v>
      </c>
      <c r="H117" t="s">
        <v>4</v>
      </c>
      <c r="T117" s="39"/>
    </row>
    <row r="118" spans="1:29" x14ac:dyDescent="0.25">
      <c r="A118" t="s">
        <v>231</v>
      </c>
      <c r="B118" t="s">
        <v>37</v>
      </c>
      <c r="G118" t="s">
        <v>569</v>
      </c>
      <c r="H118" t="s">
        <v>12</v>
      </c>
      <c r="T118" s="39"/>
    </row>
    <row r="119" spans="1:29" x14ac:dyDescent="0.25">
      <c r="A119" t="s">
        <v>230</v>
      </c>
      <c r="B119" t="s">
        <v>37</v>
      </c>
      <c r="G119" t="s">
        <v>586</v>
      </c>
      <c r="H119" t="s">
        <v>492</v>
      </c>
      <c r="T119" s="39"/>
    </row>
    <row r="120" spans="1:29" x14ac:dyDescent="0.25">
      <c r="A120" t="s">
        <v>229</v>
      </c>
      <c r="B120" t="s">
        <v>37</v>
      </c>
      <c r="G120" t="s">
        <v>591</v>
      </c>
      <c r="H120" t="s">
        <v>488</v>
      </c>
      <c r="T120" s="39"/>
    </row>
    <row r="121" spans="1:29" x14ac:dyDescent="0.25">
      <c r="A121" t="s">
        <v>234</v>
      </c>
      <c r="B121" t="s">
        <v>37</v>
      </c>
      <c r="G121" t="s">
        <v>592</v>
      </c>
      <c r="H121" t="s">
        <v>496</v>
      </c>
      <c r="T121" s="39"/>
    </row>
    <row r="122" spans="1:29" x14ac:dyDescent="0.25">
      <c r="A122" t="s">
        <v>232</v>
      </c>
      <c r="B122" t="s">
        <v>35</v>
      </c>
      <c r="G122" t="s">
        <v>598</v>
      </c>
      <c r="H122" t="s">
        <v>492</v>
      </c>
      <c r="T122" s="39"/>
    </row>
    <row r="123" spans="1:29" x14ac:dyDescent="0.25">
      <c r="A123" t="s">
        <v>226</v>
      </c>
      <c r="B123" t="s">
        <v>60</v>
      </c>
      <c r="G123" t="s">
        <v>587</v>
      </c>
      <c r="H123" t="s">
        <v>494</v>
      </c>
      <c r="T123" s="39"/>
    </row>
    <row r="124" spans="1:29" x14ac:dyDescent="0.25">
      <c r="A124" t="s">
        <v>225</v>
      </c>
      <c r="B124" t="s">
        <v>35</v>
      </c>
      <c r="G124" t="s">
        <v>594</v>
      </c>
      <c r="H124" t="s">
        <v>488</v>
      </c>
      <c r="T124" s="39"/>
    </row>
    <row r="125" spans="1:29" x14ac:dyDescent="0.25">
      <c r="A125" t="s">
        <v>224</v>
      </c>
      <c r="B125" t="s">
        <v>37</v>
      </c>
      <c r="G125" t="s">
        <v>582</v>
      </c>
      <c r="H125" t="s">
        <v>490</v>
      </c>
      <c r="T125" s="39"/>
    </row>
    <row r="126" spans="1:29" x14ac:dyDescent="0.25">
      <c r="A126" t="s">
        <v>223</v>
      </c>
      <c r="B126" t="s">
        <v>37</v>
      </c>
      <c r="G126" t="s">
        <v>589</v>
      </c>
      <c r="H126" t="s">
        <v>486</v>
      </c>
      <c r="T126" s="39"/>
    </row>
    <row r="127" spans="1:29" x14ac:dyDescent="0.25">
      <c r="A127" t="s">
        <v>228</v>
      </c>
      <c r="B127" t="s">
        <v>35</v>
      </c>
      <c r="G127" t="s">
        <v>590</v>
      </c>
      <c r="H127" t="s">
        <v>494</v>
      </c>
      <c r="T127" s="39"/>
    </row>
    <row r="128" spans="1:29" x14ac:dyDescent="0.25">
      <c r="A128" t="s">
        <v>227</v>
      </c>
      <c r="B128" t="s">
        <v>37</v>
      </c>
      <c r="G128" t="s">
        <v>595</v>
      </c>
      <c r="H128" t="s">
        <v>490</v>
      </c>
      <c r="T128" s="39"/>
    </row>
    <row r="129" spans="1:20" x14ac:dyDescent="0.25">
      <c r="A129" t="s">
        <v>222</v>
      </c>
      <c r="B129" t="s">
        <v>35</v>
      </c>
      <c r="G129" t="s">
        <v>345</v>
      </c>
      <c r="H129" t="s">
        <v>488</v>
      </c>
      <c r="T129" s="39"/>
    </row>
    <row r="130" spans="1:20" x14ac:dyDescent="0.25">
      <c r="A130" t="s">
        <v>221</v>
      </c>
      <c r="B130" t="s">
        <v>35</v>
      </c>
      <c r="G130" t="s">
        <v>588</v>
      </c>
      <c r="H130" t="s">
        <v>9</v>
      </c>
      <c r="T130" s="39"/>
    </row>
    <row r="131" spans="1:20" x14ac:dyDescent="0.25">
      <c r="A131" t="s">
        <v>219</v>
      </c>
      <c r="B131" t="s">
        <v>60</v>
      </c>
      <c r="T131" s="39"/>
    </row>
    <row r="132" spans="1:20" x14ac:dyDescent="0.25">
      <c r="A132" t="s">
        <v>218</v>
      </c>
      <c r="B132" t="s">
        <v>37</v>
      </c>
      <c r="T132" s="39"/>
    </row>
    <row r="133" spans="1:20" x14ac:dyDescent="0.25">
      <c r="A133" t="s">
        <v>217</v>
      </c>
      <c r="B133" t="s">
        <v>37</v>
      </c>
      <c r="T133" s="39"/>
    </row>
    <row r="134" spans="1:20" x14ac:dyDescent="0.25">
      <c r="A134" t="s">
        <v>220</v>
      </c>
      <c r="B134" t="s">
        <v>37</v>
      </c>
      <c r="T134" s="39"/>
    </row>
    <row r="135" spans="1:20" x14ac:dyDescent="0.25">
      <c r="A135" t="s">
        <v>216</v>
      </c>
      <c r="B135" t="s">
        <v>35</v>
      </c>
      <c r="T135" s="39"/>
    </row>
    <row r="136" spans="1:20" x14ac:dyDescent="0.25">
      <c r="A136" t="s">
        <v>215</v>
      </c>
      <c r="B136" t="s">
        <v>37</v>
      </c>
      <c r="T136" s="39"/>
    </row>
    <row r="137" spans="1:20" x14ac:dyDescent="0.25">
      <c r="A137" t="s">
        <v>214</v>
      </c>
      <c r="B137" t="s">
        <v>35</v>
      </c>
      <c r="T137" s="39"/>
    </row>
    <row r="138" spans="1:20" x14ac:dyDescent="0.25">
      <c r="A138" t="s">
        <v>213</v>
      </c>
      <c r="B138" t="s">
        <v>35</v>
      </c>
      <c r="T138" s="39"/>
    </row>
    <row r="139" spans="1:20" x14ac:dyDescent="0.25">
      <c r="A139" t="s">
        <v>212</v>
      </c>
      <c r="B139" t="s">
        <v>35</v>
      </c>
      <c r="T139" s="39"/>
    </row>
    <row r="140" spans="1:20" x14ac:dyDescent="0.25">
      <c r="A140" t="s">
        <v>211</v>
      </c>
      <c r="B140" t="s">
        <v>60</v>
      </c>
      <c r="T140" s="39"/>
    </row>
    <row r="141" spans="1:20" x14ac:dyDescent="0.25">
      <c r="A141" t="s">
        <v>210</v>
      </c>
      <c r="B141" t="s">
        <v>37</v>
      </c>
      <c r="T141" s="39"/>
    </row>
    <row r="142" spans="1:20" x14ac:dyDescent="0.25">
      <c r="A142" t="s">
        <v>209</v>
      </c>
      <c r="B142" t="s">
        <v>37</v>
      </c>
      <c r="T142" s="39"/>
    </row>
    <row r="143" spans="1:20" x14ac:dyDescent="0.25">
      <c r="A143" t="s">
        <v>208</v>
      </c>
      <c r="B143" t="s">
        <v>35</v>
      </c>
      <c r="T143" s="39"/>
    </row>
    <row r="144" spans="1:20" x14ac:dyDescent="0.25">
      <c r="A144" t="s">
        <v>207</v>
      </c>
      <c r="B144" t="s">
        <v>37</v>
      </c>
      <c r="T144" s="39"/>
    </row>
    <row r="145" spans="1:20" x14ac:dyDescent="0.25">
      <c r="A145" t="s">
        <v>206</v>
      </c>
      <c r="B145" t="s">
        <v>35</v>
      </c>
      <c r="T145" s="39"/>
    </row>
    <row r="146" spans="1:20" x14ac:dyDescent="0.25">
      <c r="A146" t="s">
        <v>205</v>
      </c>
      <c r="B146" t="s">
        <v>35</v>
      </c>
      <c r="T146" s="39"/>
    </row>
    <row r="147" spans="1:20" x14ac:dyDescent="0.25">
      <c r="A147" t="s">
        <v>204</v>
      </c>
      <c r="B147" t="s">
        <v>35</v>
      </c>
      <c r="T147" s="39"/>
    </row>
    <row r="148" spans="1:20" x14ac:dyDescent="0.25">
      <c r="A148" t="s">
        <v>203</v>
      </c>
      <c r="B148" t="s">
        <v>35</v>
      </c>
      <c r="T148" s="39"/>
    </row>
    <row r="149" spans="1:20" x14ac:dyDescent="0.25">
      <c r="A149" t="s">
        <v>202</v>
      </c>
      <c r="B149" t="s">
        <v>60</v>
      </c>
      <c r="T149" s="39"/>
    </row>
    <row r="150" spans="1:20" x14ac:dyDescent="0.25">
      <c r="A150" t="s">
        <v>201</v>
      </c>
      <c r="B150" t="s">
        <v>37</v>
      </c>
      <c r="T150" s="39"/>
    </row>
    <row r="151" spans="1:20" x14ac:dyDescent="0.25">
      <c r="A151" t="s">
        <v>200</v>
      </c>
      <c r="B151" t="s">
        <v>37</v>
      </c>
      <c r="T151" s="39"/>
    </row>
    <row r="152" spans="1:20" x14ac:dyDescent="0.25">
      <c r="A152" t="s">
        <v>446</v>
      </c>
      <c r="B152" t="s">
        <v>35</v>
      </c>
      <c r="T152" s="39"/>
    </row>
    <row r="153" spans="1:20" x14ac:dyDescent="0.25">
      <c r="A153" t="s">
        <v>445</v>
      </c>
      <c r="B153" t="s">
        <v>60</v>
      </c>
      <c r="T153" s="39"/>
    </row>
    <row r="154" spans="1:20" x14ac:dyDescent="0.25">
      <c r="A154" t="s">
        <v>444</v>
      </c>
      <c r="B154" t="s">
        <v>37</v>
      </c>
      <c r="T154" s="39"/>
    </row>
    <row r="155" spans="1:20" x14ac:dyDescent="0.25">
      <c r="A155" t="s">
        <v>443</v>
      </c>
      <c r="B155" t="s">
        <v>37</v>
      </c>
      <c r="T155" s="39"/>
    </row>
    <row r="156" spans="1:20" x14ac:dyDescent="0.25">
      <c r="A156" t="s">
        <v>441</v>
      </c>
      <c r="B156" t="s">
        <v>37</v>
      </c>
      <c r="T156" s="39"/>
    </row>
    <row r="157" spans="1:20" x14ac:dyDescent="0.25">
      <c r="A157" t="s">
        <v>439</v>
      </c>
      <c r="B157" t="s">
        <v>37</v>
      </c>
      <c r="T157" s="39"/>
    </row>
    <row r="158" spans="1:20" x14ac:dyDescent="0.25">
      <c r="A158" t="s">
        <v>435</v>
      </c>
      <c r="B158" t="s">
        <v>37</v>
      </c>
      <c r="T158" s="39"/>
    </row>
    <row r="159" spans="1:20" x14ac:dyDescent="0.25">
      <c r="A159" t="s">
        <v>431</v>
      </c>
      <c r="B159" t="s">
        <v>35</v>
      </c>
      <c r="T159" s="39"/>
    </row>
    <row r="160" spans="1:20" x14ac:dyDescent="0.25">
      <c r="A160" t="s">
        <v>199</v>
      </c>
      <c r="B160" t="s">
        <v>35</v>
      </c>
      <c r="T160" s="39"/>
    </row>
    <row r="161" spans="1:20" x14ac:dyDescent="0.25">
      <c r="A161" t="s">
        <v>198</v>
      </c>
      <c r="B161" t="s">
        <v>37</v>
      </c>
      <c r="T161" s="39"/>
    </row>
    <row r="162" spans="1:20" x14ac:dyDescent="0.25">
      <c r="A162" t="s">
        <v>196</v>
      </c>
      <c r="B162" t="s">
        <v>60</v>
      </c>
      <c r="T162" s="39"/>
    </row>
    <row r="163" spans="1:20" x14ac:dyDescent="0.25">
      <c r="A163" t="s">
        <v>194</v>
      </c>
      <c r="B163" t="s">
        <v>35</v>
      </c>
      <c r="T163" s="39"/>
    </row>
    <row r="164" spans="1:20" x14ac:dyDescent="0.25">
      <c r="A164" t="s">
        <v>197</v>
      </c>
      <c r="B164" t="s">
        <v>35</v>
      </c>
      <c r="T164" s="39"/>
    </row>
    <row r="165" spans="1:20" x14ac:dyDescent="0.25">
      <c r="A165" t="s">
        <v>195</v>
      </c>
      <c r="B165" t="s">
        <v>35</v>
      </c>
      <c r="T165" s="39"/>
    </row>
    <row r="166" spans="1:20" x14ac:dyDescent="0.25">
      <c r="A166" t="s">
        <v>193</v>
      </c>
      <c r="B166" t="s">
        <v>37</v>
      </c>
      <c r="T166" s="39"/>
    </row>
    <row r="167" spans="1:20" x14ac:dyDescent="0.25">
      <c r="A167" t="s">
        <v>192</v>
      </c>
      <c r="B167" t="s">
        <v>37</v>
      </c>
      <c r="T167" s="39"/>
    </row>
    <row r="168" spans="1:20" x14ac:dyDescent="0.25">
      <c r="A168" t="s">
        <v>190</v>
      </c>
      <c r="B168" t="s">
        <v>37</v>
      </c>
      <c r="T168" s="39"/>
    </row>
    <row r="169" spans="1:20" x14ac:dyDescent="0.25">
      <c r="A169" t="s">
        <v>189</v>
      </c>
      <c r="B169" t="s">
        <v>60</v>
      </c>
      <c r="T169" s="39"/>
    </row>
    <row r="170" spans="1:20" x14ac:dyDescent="0.25">
      <c r="A170" t="s">
        <v>187</v>
      </c>
      <c r="B170" t="s">
        <v>35</v>
      </c>
      <c r="T170" s="39"/>
    </row>
    <row r="171" spans="1:20" x14ac:dyDescent="0.25">
      <c r="A171" t="s">
        <v>191</v>
      </c>
      <c r="B171" t="s">
        <v>35</v>
      </c>
      <c r="T171" s="39"/>
    </row>
    <row r="172" spans="1:20" x14ac:dyDescent="0.25">
      <c r="A172" t="s">
        <v>188</v>
      </c>
      <c r="B172" t="s">
        <v>37</v>
      </c>
      <c r="T172" s="39"/>
    </row>
    <row r="173" spans="1:20" x14ac:dyDescent="0.25">
      <c r="A173" t="s">
        <v>186</v>
      </c>
      <c r="B173" t="s">
        <v>35</v>
      </c>
      <c r="T173" s="39"/>
    </row>
    <row r="174" spans="1:20" x14ac:dyDescent="0.25">
      <c r="A174" t="s">
        <v>185</v>
      </c>
      <c r="B174" t="s">
        <v>35</v>
      </c>
      <c r="T174" s="39"/>
    </row>
    <row r="175" spans="1:20" x14ac:dyDescent="0.25">
      <c r="A175" t="s">
        <v>184</v>
      </c>
      <c r="B175" t="s">
        <v>37</v>
      </c>
      <c r="T175" s="39"/>
    </row>
    <row r="176" spans="1:20" x14ac:dyDescent="0.25">
      <c r="A176" t="s">
        <v>183</v>
      </c>
      <c r="B176" t="s">
        <v>60</v>
      </c>
      <c r="T176" s="39"/>
    </row>
    <row r="177" spans="1:20" x14ac:dyDescent="0.25">
      <c r="A177" t="s">
        <v>182</v>
      </c>
      <c r="B177" t="s">
        <v>37</v>
      </c>
      <c r="T177" s="39"/>
    </row>
    <row r="178" spans="1:20" x14ac:dyDescent="0.25">
      <c r="A178" t="s">
        <v>181</v>
      </c>
      <c r="B178" t="s">
        <v>35</v>
      </c>
      <c r="T178" s="39"/>
    </row>
    <row r="179" spans="1:20" x14ac:dyDescent="0.25">
      <c r="A179" t="s">
        <v>180</v>
      </c>
      <c r="B179" t="s">
        <v>60</v>
      </c>
      <c r="T179" s="39"/>
    </row>
    <row r="180" spans="1:20" x14ac:dyDescent="0.25">
      <c r="A180" t="s">
        <v>179</v>
      </c>
      <c r="B180" t="s">
        <v>35</v>
      </c>
      <c r="T180" s="39"/>
    </row>
    <row r="181" spans="1:20" x14ac:dyDescent="0.25">
      <c r="A181" t="s">
        <v>178</v>
      </c>
      <c r="B181" t="s">
        <v>35</v>
      </c>
      <c r="T181" s="39"/>
    </row>
    <row r="182" spans="1:20" x14ac:dyDescent="0.25">
      <c r="A182" t="s">
        <v>177</v>
      </c>
      <c r="B182" t="s">
        <v>37</v>
      </c>
      <c r="T182" s="39"/>
    </row>
    <row r="183" spans="1:20" x14ac:dyDescent="0.25">
      <c r="A183" t="s">
        <v>176</v>
      </c>
      <c r="B183" t="s">
        <v>37</v>
      </c>
      <c r="T183" s="39"/>
    </row>
    <row r="184" spans="1:20" x14ac:dyDescent="0.25">
      <c r="A184" t="s">
        <v>173</v>
      </c>
      <c r="B184" t="s">
        <v>37</v>
      </c>
      <c r="T184" s="39"/>
    </row>
    <row r="185" spans="1:20" x14ac:dyDescent="0.25">
      <c r="A185" t="s">
        <v>172</v>
      </c>
      <c r="B185" t="s">
        <v>60</v>
      </c>
      <c r="T185" s="39"/>
    </row>
    <row r="186" spans="1:20" x14ac:dyDescent="0.25">
      <c r="A186" t="s">
        <v>171</v>
      </c>
      <c r="B186" t="s">
        <v>37</v>
      </c>
      <c r="T186" s="39"/>
    </row>
    <row r="187" spans="1:20" x14ac:dyDescent="0.25">
      <c r="A187" t="s">
        <v>170</v>
      </c>
      <c r="B187" t="s">
        <v>37</v>
      </c>
      <c r="T187" s="39"/>
    </row>
    <row r="188" spans="1:20" x14ac:dyDescent="0.25">
      <c r="A188" t="s">
        <v>169</v>
      </c>
      <c r="B188" t="s">
        <v>37</v>
      </c>
      <c r="T188" s="39"/>
    </row>
    <row r="189" spans="1:20" x14ac:dyDescent="0.25">
      <c r="A189" t="s">
        <v>175</v>
      </c>
      <c r="B189" t="s">
        <v>35</v>
      </c>
      <c r="T189" s="39"/>
    </row>
    <row r="190" spans="1:20" x14ac:dyDescent="0.25">
      <c r="A190" t="s">
        <v>174</v>
      </c>
      <c r="B190" t="s">
        <v>35</v>
      </c>
      <c r="T190" s="39"/>
    </row>
    <row r="191" spans="1:20" x14ac:dyDescent="0.25">
      <c r="A191" t="s">
        <v>165</v>
      </c>
      <c r="B191" t="s">
        <v>37</v>
      </c>
      <c r="T191" s="39"/>
    </row>
    <row r="192" spans="1:20" x14ac:dyDescent="0.25">
      <c r="A192" t="s">
        <v>164</v>
      </c>
      <c r="B192" t="s">
        <v>35</v>
      </c>
      <c r="T192" s="39"/>
    </row>
    <row r="193" spans="1:20" x14ac:dyDescent="0.25">
      <c r="A193" t="s">
        <v>163</v>
      </c>
      <c r="B193" t="s">
        <v>60</v>
      </c>
      <c r="T193" s="39"/>
    </row>
    <row r="194" spans="1:20" x14ac:dyDescent="0.25">
      <c r="A194" t="s">
        <v>162</v>
      </c>
      <c r="B194" t="s">
        <v>37</v>
      </c>
      <c r="T194" s="39"/>
    </row>
    <row r="195" spans="1:20" x14ac:dyDescent="0.25">
      <c r="A195" t="s">
        <v>161</v>
      </c>
      <c r="B195" t="s">
        <v>37</v>
      </c>
      <c r="T195" s="39"/>
    </row>
    <row r="196" spans="1:20" x14ac:dyDescent="0.25">
      <c r="A196" t="s">
        <v>168</v>
      </c>
      <c r="B196" t="s">
        <v>35</v>
      </c>
      <c r="T196" s="39"/>
    </row>
    <row r="197" spans="1:20" x14ac:dyDescent="0.25">
      <c r="A197" t="s">
        <v>167</v>
      </c>
      <c r="B197" t="s">
        <v>35</v>
      </c>
      <c r="T197" s="39"/>
    </row>
    <row r="198" spans="1:20" x14ac:dyDescent="0.25">
      <c r="A198" t="s">
        <v>166</v>
      </c>
      <c r="B198" t="s">
        <v>37</v>
      </c>
      <c r="T198" s="39"/>
    </row>
    <row r="199" spans="1:20" x14ac:dyDescent="0.25">
      <c r="A199" t="s">
        <v>160</v>
      </c>
      <c r="B199" t="s">
        <v>35</v>
      </c>
      <c r="T199" s="39"/>
    </row>
    <row r="200" spans="1:20" x14ac:dyDescent="0.25">
      <c r="A200" t="s">
        <v>159</v>
      </c>
      <c r="B200" t="s">
        <v>35</v>
      </c>
      <c r="T200" s="39"/>
    </row>
    <row r="201" spans="1:20" x14ac:dyDescent="0.25">
      <c r="A201" t="s">
        <v>158</v>
      </c>
      <c r="B201" t="s">
        <v>35</v>
      </c>
      <c r="T201" s="39"/>
    </row>
    <row r="202" spans="1:20" x14ac:dyDescent="0.25">
      <c r="A202" t="s">
        <v>157</v>
      </c>
      <c r="B202" t="s">
        <v>60</v>
      </c>
      <c r="T202" s="39"/>
    </row>
    <row r="203" spans="1:20" x14ac:dyDescent="0.25">
      <c r="A203" t="s">
        <v>156</v>
      </c>
      <c r="B203" t="s">
        <v>37</v>
      </c>
      <c r="T203" s="39"/>
    </row>
    <row r="204" spans="1:20" x14ac:dyDescent="0.25">
      <c r="A204" t="s">
        <v>155</v>
      </c>
      <c r="B204" t="s">
        <v>35</v>
      </c>
      <c r="T204" s="39"/>
    </row>
    <row r="205" spans="1:20" x14ac:dyDescent="0.25">
      <c r="A205" t="s">
        <v>154</v>
      </c>
      <c r="B205" t="s">
        <v>37</v>
      </c>
      <c r="T205" s="39"/>
    </row>
    <row r="206" spans="1:20" x14ac:dyDescent="0.25">
      <c r="A206" t="s">
        <v>153</v>
      </c>
      <c r="B206" t="s">
        <v>35</v>
      </c>
      <c r="T206" s="39"/>
    </row>
    <row r="207" spans="1:20" x14ac:dyDescent="0.25">
      <c r="A207" t="s">
        <v>152</v>
      </c>
      <c r="B207" t="s">
        <v>35</v>
      </c>
      <c r="T207" s="39"/>
    </row>
    <row r="208" spans="1:20" x14ac:dyDescent="0.25">
      <c r="A208" t="s">
        <v>151</v>
      </c>
      <c r="B208" t="s">
        <v>35</v>
      </c>
      <c r="T208" s="39"/>
    </row>
    <row r="209" spans="1:20" x14ac:dyDescent="0.25">
      <c r="A209" t="s">
        <v>150</v>
      </c>
      <c r="B209" t="s">
        <v>35</v>
      </c>
      <c r="T209" s="39"/>
    </row>
    <row r="210" spans="1:20" x14ac:dyDescent="0.25">
      <c r="A210" t="s">
        <v>149</v>
      </c>
      <c r="B210" t="s">
        <v>60</v>
      </c>
      <c r="T210" s="39"/>
    </row>
    <row r="211" spans="1:20" x14ac:dyDescent="0.25">
      <c r="A211" t="s">
        <v>148</v>
      </c>
      <c r="B211" t="s">
        <v>37</v>
      </c>
      <c r="T211" s="39"/>
    </row>
    <row r="212" spans="1:20" x14ac:dyDescent="0.25">
      <c r="A212" t="s">
        <v>147</v>
      </c>
      <c r="B212" t="s">
        <v>37</v>
      </c>
      <c r="T212" s="39"/>
    </row>
    <row r="213" spans="1:20" x14ac:dyDescent="0.25">
      <c r="A213" t="s">
        <v>146</v>
      </c>
      <c r="B213" t="s">
        <v>37</v>
      </c>
      <c r="T213" s="39"/>
    </row>
    <row r="214" spans="1:20" x14ac:dyDescent="0.25">
      <c r="A214" t="s">
        <v>145</v>
      </c>
      <c r="B214" t="s">
        <v>35</v>
      </c>
      <c r="T214" s="39"/>
    </row>
    <row r="215" spans="1:20" x14ac:dyDescent="0.25">
      <c r="A215" t="s">
        <v>144</v>
      </c>
      <c r="B215" t="s">
        <v>60</v>
      </c>
      <c r="T215" s="39"/>
    </row>
    <row r="216" spans="1:20" x14ac:dyDescent="0.25">
      <c r="A216" t="s">
        <v>143</v>
      </c>
      <c r="B216" t="s">
        <v>37</v>
      </c>
      <c r="T216" s="39"/>
    </row>
    <row r="217" spans="1:20" x14ac:dyDescent="0.25">
      <c r="A217" t="s">
        <v>142</v>
      </c>
      <c r="B217" t="s">
        <v>35</v>
      </c>
      <c r="T217" s="39"/>
    </row>
    <row r="218" spans="1:20" x14ac:dyDescent="0.25">
      <c r="A218" t="s">
        <v>141</v>
      </c>
      <c r="B218" t="s">
        <v>35</v>
      </c>
      <c r="T218" s="39"/>
    </row>
    <row r="219" spans="1:20" x14ac:dyDescent="0.25">
      <c r="A219" t="s">
        <v>140</v>
      </c>
      <c r="B219" t="s">
        <v>35</v>
      </c>
      <c r="T219" s="39"/>
    </row>
    <row r="220" spans="1:20" x14ac:dyDescent="0.25">
      <c r="A220" t="s">
        <v>139</v>
      </c>
      <c r="B220" t="s">
        <v>60</v>
      </c>
      <c r="T220" s="39"/>
    </row>
    <row r="221" spans="1:20" x14ac:dyDescent="0.25">
      <c r="A221" t="s">
        <v>138</v>
      </c>
      <c r="B221" t="s">
        <v>37</v>
      </c>
      <c r="T221" s="39"/>
    </row>
    <row r="222" spans="1:20" x14ac:dyDescent="0.25">
      <c r="A222" t="s">
        <v>137</v>
      </c>
      <c r="B222" t="s">
        <v>35</v>
      </c>
      <c r="T222" s="39"/>
    </row>
    <row r="223" spans="1:20" x14ac:dyDescent="0.25">
      <c r="A223" t="s">
        <v>136</v>
      </c>
      <c r="B223" t="s">
        <v>35</v>
      </c>
      <c r="T223" s="39"/>
    </row>
    <row r="224" spans="1:20" x14ac:dyDescent="0.25">
      <c r="A224" t="s">
        <v>428</v>
      </c>
      <c r="B224" t="s">
        <v>35</v>
      </c>
      <c r="T224" s="39"/>
    </row>
    <row r="225" spans="1:20" x14ac:dyDescent="0.25">
      <c r="A225" t="s">
        <v>425</v>
      </c>
      <c r="B225" t="s">
        <v>35</v>
      </c>
      <c r="T225" s="39"/>
    </row>
    <row r="226" spans="1:20" x14ac:dyDescent="0.25">
      <c r="A226" t="s">
        <v>422</v>
      </c>
      <c r="B226" t="s">
        <v>60</v>
      </c>
      <c r="T226" s="39"/>
    </row>
    <row r="227" spans="1:20" x14ac:dyDescent="0.25">
      <c r="A227" t="s">
        <v>420</v>
      </c>
      <c r="B227" t="s">
        <v>37</v>
      </c>
      <c r="T227" s="39"/>
    </row>
    <row r="228" spans="1:20" x14ac:dyDescent="0.25">
      <c r="A228" t="s">
        <v>418</v>
      </c>
      <c r="B228" t="s">
        <v>37</v>
      </c>
      <c r="T228" s="39"/>
    </row>
    <row r="229" spans="1:20" x14ac:dyDescent="0.25">
      <c r="A229" t="s">
        <v>135</v>
      </c>
      <c r="B229" t="s">
        <v>35</v>
      </c>
      <c r="T229" s="39"/>
    </row>
    <row r="230" spans="1:20" x14ac:dyDescent="0.25">
      <c r="A230" t="s">
        <v>134</v>
      </c>
      <c r="B230" t="s">
        <v>37</v>
      </c>
      <c r="T230" s="39"/>
    </row>
    <row r="231" spans="1:20" x14ac:dyDescent="0.25">
      <c r="A231" t="s">
        <v>133</v>
      </c>
      <c r="B231" t="s">
        <v>35</v>
      </c>
      <c r="T231" s="39"/>
    </row>
    <row r="232" spans="1:20" x14ac:dyDescent="0.25">
      <c r="A232" t="s">
        <v>132</v>
      </c>
      <c r="B232" t="s">
        <v>60</v>
      </c>
      <c r="T232" s="39"/>
    </row>
    <row r="233" spans="1:20" x14ac:dyDescent="0.25">
      <c r="A233" t="s">
        <v>131</v>
      </c>
      <c r="B233" t="s">
        <v>35</v>
      </c>
      <c r="T233" s="39"/>
    </row>
    <row r="234" spans="1:20" x14ac:dyDescent="0.25">
      <c r="A234" t="s">
        <v>130</v>
      </c>
      <c r="B234" t="s">
        <v>35</v>
      </c>
      <c r="T234" s="39"/>
    </row>
    <row r="235" spans="1:20" x14ac:dyDescent="0.25">
      <c r="A235" t="s">
        <v>129</v>
      </c>
      <c r="B235" t="s">
        <v>37</v>
      </c>
      <c r="T235" s="39"/>
    </row>
    <row r="236" spans="1:20" x14ac:dyDescent="0.25">
      <c r="A236" t="s">
        <v>128</v>
      </c>
      <c r="B236" t="s">
        <v>37</v>
      </c>
      <c r="T236" s="39"/>
    </row>
    <row r="237" spans="1:20" x14ac:dyDescent="0.25">
      <c r="A237" t="s">
        <v>127</v>
      </c>
      <c r="B237" t="s">
        <v>60</v>
      </c>
      <c r="T237" s="39"/>
    </row>
    <row r="238" spans="1:20" x14ac:dyDescent="0.25">
      <c r="A238" t="s">
        <v>126</v>
      </c>
      <c r="B238" t="s">
        <v>35</v>
      </c>
      <c r="T238" s="39"/>
    </row>
    <row r="239" spans="1:20" x14ac:dyDescent="0.25">
      <c r="A239" t="s">
        <v>125</v>
      </c>
      <c r="B239" t="s">
        <v>37</v>
      </c>
      <c r="T239" s="39"/>
    </row>
    <row r="240" spans="1:20" x14ac:dyDescent="0.25">
      <c r="A240" t="s">
        <v>124</v>
      </c>
      <c r="B240" t="s">
        <v>37</v>
      </c>
      <c r="T240" s="39"/>
    </row>
    <row r="241" spans="1:20" x14ac:dyDescent="0.25">
      <c r="A241" t="s">
        <v>123</v>
      </c>
      <c r="B241" t="s">
        <v>37</v>
      </c>
      <c r="T241" s="39"/>
    </row>
    <row r="242" spans="1:20" x14ac:dyDescent="0.25">
      <c r="A242" t="s">
        <v>122</v>
      </c>
      <c r="B242" t="s">
        <v>37</v>
      </c>
      <c r="T242" s="39"/>
    </row>
    <row r="243" spans="1:20" x14ac:dyDescent="0.25">
      <c r="A243" t="s">
        <v>121</v>
      </c>
      <c r="B243" t="s">
        <v>37</v>
      </c>
      <c r="T243" s="39"/>
    </row>
    <row r="244" spans="1:20" x14ac:dyDescent="0.25">
      <c r="A244" t="s">
        <v>120</v>
      </c>
      <c r="B244" t="s">
        <v>60</v>
      </c>
      <c r="T244" s="39"/>
    </row>
    <row r="245" spans="1:20" x14ac:dyDescent="0.25">
      <c r="A245" t="s">
        <v>119</v>
      </c>
      <c r="B245" t="s">
        <v>35</v>
      </c>
      <c r="T245" s="39"/>
    </row>
    <row r="246" spans="1:20" x14ac:dyDescent="0.25">
      <c r="A246" t="s">
        <v>118</v>
      </c>
      <c r="B246" t="s">
        <v>35</v>
      </c>
      <c r="T246" s="39"/>
    </row>
    <row r="247" spans="1:20" x14ac:dyDescent="0.25">
      <c r="A247" t="s">
        <v>117</v>
      </c>
      <c r="B247" t="s">
        <v>35</v>
      </c>
      <c r="T247" s="39"/>
    </row>
    <row r="248" spans="1:20" x14ac:dyDescent="0.25">
      <c r="A248" t="s">
        <v>116</v>
      </c>
      <c r="B248" t="s">
        <v>37</v>
      </c>
      <c r="T248" s="39"/>
    </row>
    <row r="249" spans="1:20" x14ac:dyDescent="0.25">
      <c r="A249" t="s">
        <v>115</v>
      </c>
      <c r="B249" t="s">
        <v>60</v>
      </c>
      <c r="T249" s="39"/>
    </row>
    <row r="250" spans="1:20" x14ac:dyDescent="0.25">
      <c r="A250" t="s">
        <v>114</v>
      </c>
      <c r="B250" t="s">
        <v>37</v>
      </c>
      <c r="T250" s="39"/>
    </row>
    <row r="251" spans="1:20" x14ac:dyDescent="0.25">
      <c r="A251" t="s">
        <v>113</v>
      </c>
      <c r="B251" t="s">
        <v>35</v>
      </c>
      <c r="T251" s="39"/>
    </row>
    <row r="252" spans="1:20" x14ac:dyDescent="0.25">
      <c r="A252" t="s">
        <v>110</v>
      </c>
      <c r="B252" t="s">
        <v>60</v>
      </c>
      <c r="T252" s="39"/>
    </row>
    <row r="253" spans="1:20" x14ac:dyDescent="0.25">
      <c r="A253" t="s">
        <v>109</v>
      </c>
      <c r="B253" t="s">
        <v>37</v>
      </c>
      <c r="T253" s="39"/>
    </row>
    <row r="254" spans="1:20" x14ac:dyDescent="0.25">
      <c r="A254" t="s">
        <v>108</v>
      </c>
      <c r="B254" t="s">
        <v>35</v>
      </c>
      <c r="T254" s="39"/>
    </row>
    <row r="255" spans="1:20" x14ac:dyDescent="0.25">
      <c r="A255" t="s">
        <v>107</v>
      </c>
      <c r="B255" t="s">
        <v>35</v>
      </c>
      <c r="T255" s="39"/>
    </row>
    <row r="256" spans="1:20" x14ac:dyDescent="0.25">
      <c r="A256" t="s">
        <v>112</v>
      </c>
      <c r="B256" t="s">
        <v>35</v>
      </c>
      <c r="T256" s="39"/>
    </row>
    <row r="257" spans="1:20" x14ac:dyDescent="0.25">
      <c r="A257" t="s">
        <v>111</v>
      </c>
      <c r="B257" t="s">
        <v>35</v>
      </c>
      <c r="T257" s="39"/>
    </row>
    <row r="258" spans="1:20" x14ac:dyDescent="0.25">
      <c r="A258" t="s">
        <v>104</v>
      </c>
      <c r="B258" t="s">
        <v>35</v>
      </c>
      <c r="T258" s="39"/>
    </row>
    <row r="259" spans="1:20" x14ac:dyDescent="0.25">
      <c r="A259" t="s">
        <v>103</v>
      </c>
      <c r="B259" t="s">
        <v>60</v>
      </c>
      <c r="T259" s="39"/>
    </row>
    <row r="260" spans="1:20" x14ac:dyDescent="0.25">
      <c r="A260" t="s">
        <v>102</v>
      </c>
      <c r="B260" t="s">
        <v>35</v>
      </c>
      <c r="T260" s="39"/>
    </row>
    <row r="261" spans="1:20" x14ac:dyDescent="0.25">
      <c r="A261" t="s">
        <v>101</v>
      </c>
      <c r="B261" t="s">
        <v>35</v>
      </c>
      <c r="T261" s="39"/>
    </row>
    <row r="262" spans="1:20" x14ac:dyDescent="0.25">
      <c r="A262" t="s">
        <v>106</v>
      </c>
      <c r="B262" t="s">
        <v>37</v>
      </c>
      <c r="T262" s="39"/>
    </row>
    <row r="263" spans="1:20" x14ac:dyDescent="0.25">
      <c r="A263" t="s">
        <v>105</v>
      </c>
      <c r="B263" t="s">
        <v>37</v>
      </c>
      <c r="T263" s="39"/>
    </row>
    <row r="264" spans="1:20" x14ac:dyDescent="0.25">
      <c r="A264" t="s">
        <v>100</v>
      </c>
      <c r="B264" t="s">
        <v>37</v>
      </c>
      <c r="T264" s="39"/>
    </row>
    <row r="265" spans="1:20" x14ac:dyDescent="0.25">
      <c r="A265" t="s">
        <v>99</v>
      </c>
      <c r="B265" t="s">
        <v>37</v>
      </c>
      <c r="T265" s="39"/>
    </row>
    <row r="266" spans="1:20" x14ac:dyDescent="0.25">
      <c r="A266" t="s">
        <v>98</v>
      </c>
      <c r="B266" t="s">
        <v>60</v>
      </c>
      <c r="T266" s="39"/>
    </row>
    <row r="267" spans="1:20" x14ac:dyDescent="0.25">
      <c r="A267" t="s">
        <v>97</v>
      </c>
      <c r="B267" t="s">
        <v>37</v>
      </c>
      <c r="T267" s="39"/>
    </row>
    <row r="268" spans="1:20" x14ac:dyDescent="0.25">
      <c r="A268" t="s">
        <v>96</v>
      </c>
      <c r="B268" t="s">
        <v>35</v>
      </c>
      <c r="T268" s="39"/>
    </row>
    <row r="269" spans="1:20" x14ac:dyDescent="0.25">
      <c r="A269" t="s">
        <v>95</v>
      </c>
      <c r="B269" t="s">
        <v>35</v>
      </c>
      <c r="T269" s="39"/>
    </row>
    <row r="270" spans="1:20" x14ac:dyDescent="0.25">
      <c r="A270" t="s">
        <v>94</v>
      </c>
      <c r="B270" t="s">
        <v>37</v>
      </c>
      <c r="T270" s="39"/>
    </row>
    <row r="271" spans="1:20" x14ac:dyDescent="0.25">
      <c r="A271" t="s">
        <v>93</v>
      </c>
      <c r="B271" t="s">
        <v>37</v>
      </c>
      <c r="T271" s="39"/>
    </row>
    <row r="272" spans="1:20" x14ac:dyDescent="0.25">
      <c r="A272" t="s">
        <v>92</v>
      </c>
      <c r="B272" t="s">
        <v>35</v>
      </c>
      <c r="T272" s="39"/>
    </row>
    <row r="273" spans="1:20" x14ac:dyDescent="0.25">
      <c r="A273" t="s">
        <v>91</v>
      </c>
      <c r="B273" t="s">
        <v>60</v>
      </c>
      <c r="T273" s="39"/>
    </row>
    <row r="274" spans="1:20" x14ac:dyDescent="0.25">
      <c r="A274" t="s">
        <v>90</v>
      </c>
      <c r="B274" t="s">
        <v>37</v>
      </c>
      <c r="T274" s="39"/>
    </row>
    <row r="275" spans="1:20" x14ac:dyDescent="0.25">
      <c r="A275" t="s">
        <v>89</v>
      </c>
      <c r="B275" t="s">
        <v>35</v>
      </c>
      <c r="T275" s="39"/>
    </row>
    <row r="276" spans="1:20" x14ac:dyDescent="0.25">
      <c r="A276" t="s">
        <v>88</v>
      </c>
      <c r="B276" t="s">
        <v>60</v>
      </c>
      <c r="T276" s="39"/>
    </row>
    <row r="277" spans="1:20" x14ac:dyDescent="0.25">
      <c r="A277" t="s">
        <v>86</v>
      </c>
      <c r="B277" t="s">
        <v>35</v>
      </c>
      <c r="T277" s="39"/>
    </row>
    <row r="278" spans="1:20" x14ac:dyDescent="0.25">
      <c r="A278" t="s">
        <v>85</v>
      </c>
      <c r="B278" t="s">
        <v>37</v>
      </c>
      <c r="T278" s="39"/>
    </row>
    <row r="279" spans="1:20" x14ac:dyDescent="0.25">
      <c r="A279" t="s">
        <v>84</v>
      </c>
      <c r="B279" t="s">
        <v>37</v>
      </c>
      <c r="T279" s="39"/>
    </row>
    <row r="280" spans="1:20" x14ac:dyDescent="0.25">
      <c r="A280" t="s">
        <v>87</v>
      </c>
      <c r="B280" t="s">
        <v>37</v>
      </c>
      <c r="T280" s="39"/>
    </row>
    <row r="281" spans="1:20" x14ac:dyDescent="0.25">
      <c r="A281" t="s">
        <v>83</v>
      </c>
      <c r="B281" t="s">
        <v>35</v>
      </c>
      <c r="T281" s="39"/>
    </row>
    <row r="282" spans="1:20" x14ac:dyDescent="0.25">
      <c r="A282" t="s">
        <v>82</v>
      </c>
      <c r="B282" t="s">
        <v>60</v>
      </c>
      <c r="T282" s="39"/>
    </row>
    <row r="283" spans="1:20" x14ac:dyDescent="0.25">
      <c r="A283" t="s">
        <v>416</v>
      </c>
      <c r="B283" t="s">
        <v>37</v>
      </c>
      <c r="T283" s="39"/>
    </row>
    <row r="284" spans="1:20" x14ac:dyDescent="0.25">
      <c r="A284" t="s">
        <v>412</v>
      </c>
      <c r="B284" t="s">
        <v>60</v>
      </c>
      <c r="T284" s="39"/>
    </row>
    <row r="285" spans="1:20" x14ac:dyDescent="0.25">
      <c r="A285" t="s">
        <v>408</v>
      </c>
      <c r="B285" t="s">
        <v>35</v>
      </c>
      <c r="T285" s="39"/>
    </row>
    <row r="286" spans="1:20" x14ac:dyDescent="0.25">
      <c r="A286" t="s">
        <v>406</v>
      </c>
      <c r="B286" t="s">
        <v>35</v>
      </c>
      <c r="T286" s="39"/>
    </row>
    <row r="287" spans="1:20" x14ac:dyDescent="0.25">
      <c r="A287" t="s">
        <v>404</v>
      </c>
      <c r="B287" t="s">
        <v>37</v>
      </c>
      <c r="T287" s="39"/>
    </row>
    <row r="288" spans="1:20" x14ac:dyDescent="0.25">
      <c r="A288" t="s">
        <v>402</v>
      </c>
      <c r="B288" t="s">
        <v>35</v>
      </c>
      <c r="T288" s="39"/>
    </row>
    <row r="289" spans="1:20" x14ac:dyDescent="0.25">
      <c r="A289" t="s">
        <v>401</v>
      </c>
      <c r="B289" t="s">
        <v>35</v>
      </c>
      <c r="T289" s="39"/>
    </row>
    <row r="290" spans="1:20" x14ac:dyDescent="0.25">
      <c r="A290" t="s">
        <v>399</v>
      </c>
      <c r="B290" t="s">
        <v>37</v>
      </c>
      <c r="T290" s="39"/>
    </row>
    <row r="291" spans="1:20" x14ac:dyDescent="0.25">
      <c r="A291" t="s">
        <v>414</v>
      </c>
      <c r="B291" t="s">
        <v>35</v>
      </c>
      <c r="T291" s="39"/>
    </row>
    <row r="292" spans="1:20" x14ac:dyDescent="0.25">
      <c r="A292" t="s">
        <v>410</v>
      </c>
      <c r="B292" t="s">
        <v>37</v>
      </c>
      <c r="T292" s="39"/>
    </row>
    <row r="293" spans="1:20" x14ac:dyDescent="0.25">
      <c r="A293" t="s">
        <v>80</v>
      </c>
      <c r="B293" t="s">
        <v>35</v>
      </c>
      <c r="T293" s="39"/>
    </row>
    <row r="294" spans="1:20" x14ac:dyDescent="0.25">
      <c r="A294" t="s">
        <v>79</v>
      </c>
      <c r="B294" t="s">
        <v>60</v>
      </c>
      <c r="T294" s="39"/>
    </row>
    <row r="295" spans="1:20" x14ac:dyDescent="0.25">
      <c r="A295" t="s">
        <v>78</v>
      </c>
      <c r="B295" t="s">
        <v>37</v>
      </c>
      <c r="T295" s="39"/>
    </row>
    <row r="296" spans="1:20" x14ac:dyDescent="0.25">
      <c r="A296" t="s">
        <v>81</v>
      </c>
      <c r="B296" t="s">
        <v>37</v>
      </c>
      <c r="T296" s="39"/>
    </row>
    <row r="297" spans="1:20" x14ac:dyDescent="0.25">
      <c r="A297" t="s">
        <v>77</v>
      </c>
      <c r="B297" t="s">
        <v>35</v>
      </c>
      <c r="T297" s="39"/>
    </row>
    <row r="298" spans="1:20" x14ac:dyDescent="0.25">
      <c r="A298" t="s">
        <v>76</v>
      </c>
      <c r="B298" t="s">
        <v>37</v>
      </c>
      <c r="T298" s="39"/>
    </row>
    <row r="299" spans="1:20" x14ac:dyDescent="0.25">
      <c r="A299" t="s">
        <v>75</v>
      </c>
      <c r="B299" t="s">
        <v>60</v>
      </c>
      <c r="T299" s="39"/>
    </row>
    <row r="300" spans="1:20" x14ac:dyDescent="0.25">
      <c r="A300" t="s">
        <v>74</v>
      </c>
      <c r="B300" t="s">
        <v>35</v>
      </c>
      <c r="T300" s="39"/>
    </row>
    <row r="301" spans="1:20" x14ac:dyDescent="0.25">
      <c r="A301" t="s">
        <v>73</v>
      </c>
      <c r="B301" t="s">
        <v>35</v>
      </c>
      <c r="T301" s="39"/>
    </row>
    <row r="302" spans="1:20" x14ac:dyDescent="0.25">
      <c r="A302" t="s">
        <v>473</v>
      </c>
      <c r="T302" s="39"/>
    </row>
    <row r="303" spans="1:20" x14ac:dyDescent="0.25">
      <c r="A303" t="s">
        <v>71</v>
      </c>
      <c r="B303" t="s">
        <v>35</v>
      </c>
      <c r="T303" s="39"/>
    </row>
    <row r="304" spans="1:20" x14ac:dyDescent="0.25">
      <c r="A304" t="s">
        <v>69</v>
      </c>
      <c r="B304" t="s">
        <v>37</v>
      </c>
      <c r="T304" s="39"/>
    </row>
    <row r="305" spans="1:20" x14ac:dyDescent="0.25">
      <c r="A305" t="s">
        <v>68</v>
      </c>
      <c r="B305" t="s">
        <v>60</v>
      </c>
      <c r="T305" s="39"/>
    </row>
    <row r="306" spans="1:20" x14ac:dyDescent="0.25">
      <c r="A306" t="s">
        <v>67</v>
      </c>
      <c r="B306" t="s">
        <v>37</v>
      </c>
      <c r="T306" s="39"/>
    </row>
    <row r="307" spans="1:20" x14ac:dyDescent="0.25">
      <c r="A307" t="s">
        <v>72</v>
      </c>
      <c r="B307" t="s">
        <v>37</v>
      </c>
      <c r="T307" s="39"/>
    </row>
    <row r="308" spans="1:20" x14ac:dyDescent="0.25">
      <c r="A308" t="s">
        <v>70</v>
      </c>
      <c r="B308" t="s">
        <v>35</v>
      </c>
      <c r="T308" s="39"/>
    </row>
    <row r="309" spans="1:20" x14ac:dyDescent="0.25">
      <c r="A309" t="s">
        <v>65</v>
      </c>
      <c r="B309" t="s">
        <v>35</v>
      </c>
      <c r="T309" s="39"/>
    </row>
    <row r="310" spans="1:20" x14ac:dyDescent="0.25">
      <c r="A310" t="s">
        <v>63</v>
      </c>
      <c r="B310" t="s">
        <v>37</v>
      </c>
      <c r="T310" s="39"/>
    </row>
    <row r="311" spans="1:20" x14ac:dyDescent="0.25">
      <c r="A311" t="s">
        <v>62</v>
      </c>
      <c r="B311" t="s">
        <v>35</v>
      </c>
      <c r="T311" s="39"/>
    </row>
    <row r="312" spans="1:20" x14ac:dyDescent="0.25">
      <c r="A312" t="s">
        <v>61</v>
      </c>
      <c r="B312" t="s">
        <v>60</v>
      </c>
      <c r="T312" s="39"/>
    </row>
    <row r="313" spans="1:20" x14ac:dyDescent="0.25">
      <c r="A313" t="s">
        <v>66</v>
      </c>
      <c r="B313" t="s">
        <v>37</v>
      </c>
      <c r="T313" s="39"/>
    </row>
    <row r="314" spans="1:20" x14ac:dyDescent="0.25">
      <c r="A314" t="s">
        <v>64</v>
      </c>
      <c r="B314" t="s">
        <v>37</v>
      </c>
      <c r="T314" s="39"/>
    </row>
    <row r="315" spans="1:20" x14ac:dyDescent="0.25">
      <c r="A315" t="s">
        <v>397</v>
      </c>
      <c r="B315" t="s">
        <v>37</v>
      </c>
      <c r="T315" s="39"/>
    </row>
    <row r="316" spans="1:20" x14ac:dyDescent="0.25">
      <c r="A316" t="s">
        <v>392</v>
      </c>
      <c r="B316" t="s">
        <v>60</v>
      </c>
      <c r="T316" s="39"/>
    </row>
    <row r="317" spans="1:20" x14ac:dyDescent="0.25">
      <c r="A317" t="s">
        <v>390</v>
      </c>
      <c r="B317" t="s">
        <v>37</v>
      </c>
      <c r="T317" s="39"/>
    </row>
    <row r="318" spans="1:20" x14ac:dyDescent="0.25">
      <c r="A318" t="s">
        <v>388</v>
      </c>
      <c r="B318" t="s">
        <v>37</v>
      </c>
      <c r="T318" s="39"/>
    </row>
    <row r="319" spans="1:20" x14ac:dyDescent="0.25">
      <c r="A319" t="s">
        <v>386</v>
      </c>
      <c r="B319" t="s">
        <v>37</v>
      </c>
      <c r="T319" s="39"/>
    </row>
    <row r="320" spans="1:20" x14ac:dyDescent="0.25">
      <c r="A320" t="s">
        <v>384</v>
      </c>
      <c r="B320" t="s">
        <v>35</v>
      </c>
      <c r="T320" s="39"/>
    </row>
    <row r="321" spans="1:20" x14ac:dyDescent="0.25">
      <c r="A321" t="s">
        <v>396</v>
      </c>
      <c r="B321" t="s">
        <v>35</v>
      </c>
      <c r="T321" s="39"/>
    </row>
    <row r="322" spans="1:20" x14ac:dyDescent="0.25">
      <c r="A322" t="s">
        <v>394</v>
      </c>
      <c r="B322" t="s">
        <v>35</v>
      </c>
      <c r="T322" s="39"/>
    </row>
    <row r="323" spans="1:20" x14ac:dyDescent="0.25">
      <c r="A323" t="s">
        <v>382</v>
      </c>
      <c r="B323" t="s">
        <v>37</v>
      </c>
      <c r="T323" s="39"/>
    </row>
    <row r="324" spans="1:20" x14ac:dyDescent="0.25">
      <c r="A324" t="s">
        <v>378</v>
      </c>
      <c r="B324" t="s">
        <v>37</v>
      </c>
      <c r="T324" s="39"/>
    </row>
    <row r="325" spans="1:20" x14ac:dyDescent="0.25">
      <c r="A325" t="s">
        <v>374</v>
      </c>
      <c r="B325" t="s">
        <v>60</v>
      </c>
      <c r="T325" s="39"/>
    </row>
    <row r="326" spans="1:20" x14ac:dyDescent="0.25">
      <c r="A326" t="s">
        <v>372</v>
      </c>
      <c r="B326" t="s">
        <v>37</v>
      </c>
      <c r="T326" s="39"/>
    </row>
    <row r="327" spans="1:20" x14ac:dyDescent="0.25">
      <c r="A327" t="s">
        <v>368</v>
      </c>
      <c r="B327" t="s">
        <v>35</v>
      </c>
      <c r="T327" s="39"/>
    </row>
    <row r="328" spans="1:20" x14ac:dyDescent="0.25">
      <c r="A328" t="s">
        <v>366</v>
      </c>
      <c r="B328" t="s">
        <v>35</v>
      </c>
      <c r="T328" s="39"/>
    </row>
    <row r="329" spans="1:20" x14ac:dyDescent="0.25">
      <c r="A329" t="s">
        <v>364</v>
      </c>
      <c r="B329" t="s">
        <v>35</v>
      </c>
      <c r="T329" s="39"/>
    </row>
    <row r="330" spans="1:20" x14ac:dyDescent="0.25">
      <c r="A330" t="s">
        <v>358</v>
      </c>
      <c r="B330" t="s">
        <v>37</v>
      </c>
      <c r="T330" s="39"/>
    </row>
    <row r="331" spans="1:20" x14ac:dyDescent="0.25">
      <c r="A331" t="s">
        <v>380</v>
      </c>
      <c r="B331" t="s">
        <v>35</v>
      </c>
      <c r="T331" s="39"/>
    </row>
    <row r="332" spans="1:20" x14ac:dyDescent="0.25">
      <c r="A332" t="s">
        <v>376</v>
      </c>
      <c r="B332" t="s">
        <v>35</v>
      </c>
      <c r="T332" s="39"/>
    </row>
    <row r="333" spans="1:20" x14ac:dyDescent="0.25">
      <c r="A333" t="s">
        <v>370</v>
      </c>
      <c r="B333" t="s">
        <v>35</v>
      </c>
      <c r="T333" s="39"/>
    </row>
    <row r="334" spans="1:20" x14ac:dyDescent="0.25">
      <c r="A334" t="s">
        <v>362</v>
      </c>
      <c r="B334" t="s">
        <v>37</v>
      </c>
      <c r="T334" s="39"/>
    </row>
    <row r="335" spans="1:20" x14ac:dyDescent="0.25">
      <c r="A335" t="s">
        <v>360</v>
      </c>
      <c r="B335" t="s">
        <v>37</v>
      </c>
      <c r="T335" s="39"/>
    </row>
    <row r="336" spans="1:20" x14ac:dyDescent="0.25">
      <c r="A336" t="s">
        <v>357</v>
      </c>
      <c r="B336" t="s">
        <v>37</v>
      </c>
      <c r="T336" s="39"/>
    </row>
    <row r="337" spans="1:20" x14ac:dyDescent="0.25">
      <c r="A337" t="s">
        <v>356</v>
      </c>
      <c r="B337" t="s">
        <v>35</v>
      </c>
      <c r="T337" s="39"/>
    </row>
    <row r="338" spans="1:20" x14ac:dyDescent="0.25">
      <c r="A338" t="s">
        <v>354</v>
      </c>
      <c r="B338" t="s">
        <v>35</v>
      </c>
      <c r="T338" s="39"/>
    </row>
    <row r="339" spans="1:20" x14ac:dyDescent="0.25">
      <c r="A339" t="s">
        <v>353</v>
      </c>
      <c r="B339" t="s">
        <v>60</v>
      </c>
      <c r="T339" s="39"/>
    </row>
    <row r="340" spans="1:20" x14ac:dyDescent="0.25">
      <c r="A340" t="s">
        <v>351</v>
      </c>
      <c r="B340" t="s">
        <v>37</v>
      </c>
      <c r="T340" s="39"/>
    </row>
    <row r="341" spans="1:20" x14ac:dyDescent="0.25">
      <c r="A341" t="s">
        <v>350</v>
      </c>
      <c r="B341" t="s">
        <v>35</v>
      </c>
      <c r="T341" s="39"/>
    </row>
    <row r="342" spans="1:20" x14ac:dyDescent="0.25">
      <c r="A342" t="s">
        <v>349</v>
      </c>
      <c r="B342" t="s">
        <v>35</v>
      </c>
      <c r="T342" s="39"/>
    </row>
    <row r="343" spans="1:20" x14ac:dyDescent="0.25">
      <c r="A343" t="s">
        <v>348</v>
      </c>
      <c r="B343" t="s">
        <v>37</v>
      </c>
      <c r="T343" s="39"/>
    </row>
    <row r="344" spans="1:20" x14ac:dyDescent="0.25">
      <c r="A344" t="s">
        <v>352</v>
      </c>
      <c r="B344" t="s">
        <v>37</v>
      </c>
      <c r="T344" s="39"/>
    </row>
    <row r="345" spans="1:20" x14ac:dyDescent="0.25">
      <c r="A345" t="s">
        <v>347</v>
      </c>
      <c r="B345" t="s">
        <v>35</v>
      </c>
      <c r="T345" s="39"/>
    </row>
    <row r="346" spans="1:20" x14ac:dyDescent="0.25">
      <c r="A346" t="s">
        <v>346</v>
      </c>
      <c r="B346" t="s">
        <v>35</v>
      </c>
      <c r="T346" s="39"/>
    </row>
    <row r="347" spans="1:20" x14ac:dyDescent="0.25">
      <c r="A347" t="s">
        <v>344</v>
      </c>
      <c r="B347" t="s">
        <v>37</v>
      </c>
      <c r="T347" s="39"/>
    </row>
    <row r="348" spans="1:20" x14ac:dyDescent="0.25">
      <c r="A348" t="s">
        <v>342</v>
      </c>
      <c r="B348" t="s">
        <v>60</v>
      </c>
      <c r="T348" s="39"/>
    </row>
    <row r="349" spans="1:20" x14ac:dyDescent="0.25">
      <c r="A349" t="s">
        <v>341</v>
      </c>
      <c r="B349" t="s">
        <v>37</v>
      </c>
      <c r="T349" s="39"/>
    </row>
    <row r="350" spans="1:20" x14ac:dyDescent="0.25">
      <c r="A350" t="s">
        <v>340</v>
      </c>
      <c r="B350" t="s">
        <v>35</v>
      </c>
      <c r="T350" s="39"/>
    </row>
    <row r="351" spans="1:20" x14ac:dyDescent="0.25">
      <c r="A351" t="s">
        <v>343</v>
      </c>
      <c r="B351" t="s">
        <v>35</v>
      </c>
      <c r="T351" s="39"/>
    </row>
    <row r="352" spans="1:20" x14ac:dyDescent="0.25">
      <c r="A352" t="s">
        <v>59</v>
      </c>
      <c r="B352" t="s">
        <v>35</v>
      </c>
      <c r="T352" s="39"/>
    </row>
    <row r="353" spans="1:20" x14ac:dyDescent="0.25">
      <c r="A353" t="s">
        <v>58</v>
      </c>
      <c r="B353" t="s">
        <v>35</v>
      </c>
      <c r="T353" s="39"/>
    </row>
    <row r="354" spans="1:20" x14ac:dyDescent="0.25">
      <c r="A354" t="s">
        <v>57</v>
      </c>
      <c r="B354" t="s">
        <v>37</v>
      </c>
      <c r="T354" s="39"/>
    </row>
    <row r="355" spans="1:20" x14ac:dyDescent="0.25">
      <c r="A355" t="s">
        <v>56</v>
      </c>
      <c r="B355" t="s">
        <v>35</v>
      </c>
      <c r="T355" s="39"/>
    </row>
    <row r="356" spans="1:20" x14ac:dyDescent="0.25">
      <c r="A356" t="s">
        <v>55</v>
      </c>
      <c r="B356" t="s">
        <v>37</v>
      </c>
      <c r="T356" s="39"/>
    </row>
    <row r="357" spans="1:20" x14ac:dyDescent="0.25">
      <c r="A357" t="s">
        <v>54</v>
      </c>
      <c r="B357" t="s">
        <v>37</v>
      </c>
      <c r="T357" s="39"/>
    </row>
    <row r="358" spans="1:20" x14ac:dyDescent="0.25">
      <c r="A358" t="s">
        <v>53</v>
      </c>
      <c r="B358" t="s">
        <v>37</v>
      </c>
      <c r="T358" s="39"/>
    </row>
    <row r="359" spans="1:20" x14ac:dyDescent="0.25">
      <c r="A359" t="s">
        <v>474</v>
      </c>
      <c r="T359" s="39"/>
    </row>
    <row r="360" spans="1:20" x14ac:dyDescent="0.25">
      <c r="A360" t="s">
        <v>52</v>
      </c>
      <c r="B360" t="s">
        <v>35</v>
      </c>
      <c r="T360" s="39"/>
    </row>
    <row r="361" spans="1:20" x14ac:dyDescent="0.25">
      <c r="A361" t="s">
        <v>51</v>
      </c>
      <c r="B361" t="s">
        <v>37</v>
      </c>
      <c r="T361" s="39"/>
    </row>
    <row r="362" spans="1:20" x14ac:dyDescent="0.25">
      <c r="A362" t="s">
        <v>50</v>
      </c>
      <c r="B362" t="s">
        <v>37</v>
      </c>
      <c r="T362" s="39"/>
    </row>
    <row r="363" spans="1:20" x14ac:dyDescent="0.25">
      <c r="A363" t="s">
        <v>49</v>
      </c>
      <c r="B363" t="s">
        <v>37</v>
      </c>
      <c r="T363" s="39"/>
    </row>
    <row r="364" spans="1:20" x14ac:dyDescent="0.25">
      <c r="A364" t="s">
        <v>48</v>
      </c>
      <c r="B364" t="s">
        <v>37</v>
      </c>
      <c r="T364" s="39"/>
    </row>
    <row r="365" spans="1:20" x14ac:dyDescent="0.25">
      <c r="A365" t="s">
        <v>47</v>
      </c>
      <c r="B365" t="s">
        <v>37</v>
      </c>
      <c r="T365" s="39"/>
    </row>
    <row r="366" spans="1:20" x14ac:dyDescent="0.25">
      <c r="A366" t="s">
        <v>46</v>
      </c>
      <c r="B366" t="s">
        <v>37</v>
      </c>
      <c r="T366" s="39"/>
    </row>
    <row r="367" spans="1:20" x14ac:dyDescent="0.25">
      <c r="A367" t="s">
        <v>45</v>
      </c>
      <c r="B367" t="s">
        <v>35</v>
      </c>
      <c r="T367" s="39"/>
    </row>
    <row r="368" spans="1:20" x14ac:dyDescent="0.25">
      <c r="A368" t="s">
        <v>44</v>
      </c>
      <c r="B368" t="s">
        <v>35</v>
      </c>
      <c r="T368" s="39"/>
    </row>
    <row r="369" spans="1:20" x14ac:dyDescent="0.25">
      <c r="A369" t="s">
        <v>43</v>
      </c>
      <c r="B369" t="s">
        <v>37</v>
      </c>
      <c r="T369" s="39"/>
    </row>
    <row r="370" spans="1:20" x14ac:dyDescent="0.25">
      <c r="A370" t="s">
        <v>42</v>
      </c>
      <c r="B370" t="s">
        <v>37</v>
      </c>
      <c r="T370" s="39"/>
    </row>
    <row r="371" spans="1:20" x14ac:dyDescent="0.25">
      <c r="A371" t="s">
        <v>41</v>
      </c>
      <c r="B371" t="s">
        <v>37</v>
      </c>
      <c r="T371" s="39"/>
    </row>
    <row r="372" spans="1:20" x14ac:dyDescent="0.25">
      <c r="A372" t="s">
        <v>40</v>
      </c>
      <c r="B372" t="s">
        <v>37</v>
      </c>
      <c r="T372" s="39"/>
    </row>
    <row r="373" spans="1:20" x14ac:dyDescent="0.25">
      <c r="A373" t="s">
        <v>39</v>
      </c>
      <c r="B373" t="s">
        <v>37</v>
      </c>
      <c r="T373" s="39"/>
    </row>
    <row r="374" spans="1:20" x14ac:dyDescent="0.25">
      <c r="A374" t="s">
        <v>38</v>
      </c>
      <c r="B374" t="s">
        <v>37</v>
      </c>
    </row>
    <row r="375" spans="1:20" x14ac:dyDescent="0.25">
      <c r="A375" t="s">
        <v>36</v>
      </c>
      <c r="B375" t="s">
        <v>35</v>
      </c>
    </row>
  </sheetData>
  <pageMargins left="0.7" right="0.7" top="0.75" bottom="0.75" header="0.3" footer="0.3"/>
  <pageSetup paperSize="9" orientation="portrait" horizontalDpi="1200" verticalDpi="1200" r:id="rId1"/>
  <legacyDrawing r:id="rId2"/>
  <tableParts count="5"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55E7CC4-9E54-4889-B66B-DD465240E78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83BC01A-1F03-47F3-823F-692C559256A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Wedstrijdverklaring</vt:lpstr>
      <vt:lpstr>Rakkenoverzicht</vt:lpstr>
      <vt:lpstr>VnNr</vt:lpstr>
      <vt:lpstr>Bootnaam</vt:lpstr>
      <vt:lpstr>EersteRonding</vt:lpstr>
      <vt:lpstr>Filename</vt:lpstr>
      <vt:lpstr>LocalFolder</vt:lpstr>
      <vt:lpstr>Rak</vt:lpstr>
      <vt:lpstr>Startplaats</vt:lpstr>
      <vt:lpstr>Startplaatsen</vt:lpstr>
      <vt:lpstr>Starttijd</vt:lpstr>
      <vt:lpstr>Wedstrijdnummer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Gilde</dc:creator>
  <cp:lastModifiedBy>Peter Gilde</cp:lastModifiedBy>
  <cp:lastPrinted>2017-09-17T09:05:21Z</cp:lastPrinted>
  <dcterms:created xsi:type="dcterms:W3CDTF">2016-05-03T07:19:28Z</dcterms:created>
  <dcterms:modified xsi:type="dcterms:W3CDTF">2025-09-05T10:50:39Z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debe2e50-bed2-418c-af15-8ad127c1bcb9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